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THCS GIANG VO\TKB\2022-2023\"/>
    </mc:Choice>
  </mc:AlternateContent>
  <xr:revisionPtr revIDLastSave="0" documentId="13_ncr:1_{68D68B66-BFB8-4636-9B70-E0D6B4B29DF7}" xr6:coauthVersionLast="47" xr6:coauthVersionMax="47" xr10:uidLastSave="{00000000-0000-0000-0000-000000000000}"/>
  <bookViews>
    <workbookView xWindow="-83" yWindow="0" windowWidth="14566" windowHeight="15563" xr2:uid="{00000000-000D-0000-FFFF-FFFF00000000}"/>
  </bookViews>
  <sheets>
    <sheet name="TKB Khối 7.8 ca chiều" sheetId="1" r:id="rId1"/>
    <sheet name="Các lớp" sheetId="5" r:id="rId2"/>
    <sheet name="Giáo viên" sheetId="6" r:id="rId3"/>
  </sheets>
  <definedNames>
    <definedName name="_xlnm._FilterDatabase" localSheetId="0" hidden="1">'TKB Khối 7.8 ca chiều'!$A$2:$AP$85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6" l="1"/>
  <c r="E42" i="6"/>
  <c r="E7" i="6" l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3" i="6"/>
  <c r="E44" i="6"/>
  <c r="E45" i="6"/>
  <c r="E46" i="6"/>
  <c r="E47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AP106" i="1" l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I108" i="1" l="1"/>
  <c r="U108" i="1"/>
  <c r="AG108" i="1"/>
  <c r="AK108" i="1"/>
  <c r="W108" i="1"/>
  <c r="AA108" i="1"/>
  <c r="AH108" i="1"/>
  <c r="Z108" i="1"/>
  <c r="AC108" i="1"/>
  <c r="X108" i="1"/>
  <c r="Y108" i="1"/>
  <c r="AD108" i="1"/>
  <c r="AP108" i="1"/>
  <c r="AQ108" i="1"/>
  <c r="V108" i="1"/>
  <c r="T108" i="1"/>
  <c r="J108" i="1"/>
  <c r="N108" i="1"/>
  <c r="L108" i="1"/>
  <c r="P108" i="1"/>
  <c r="Q108" i="1"/>
  <c r="E108" i="1"/>
  <c r="F108" i="1"/>
  <c r="R108" i="1"/>
  <c r="M108" i="1"/>
  <c r="S108" i="1"/>
  <c r="G108" i="1"/>
  <c r="H108" i="1"/>
  <c r="K108" i="1"/>
  <c r="AB108" i="1"/>
  <c r="O108" i="1"/>
  <c r="AO108" i="1"/>
  <c r="AL108" i="1"/>
  <c r="AE108" i="1"/>
  <c r="AF108" i="1"/>
  <c r="AM108" i="1"/>
  <c r="AI108" i="1"/>
  <c r="AN108" i="1"/>
  <c r="AJ108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1" i="1"/>
  <c r="AQ67" i="1"/>
  <c r="AQ66" i="1"/>
  <c r="AQ65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AH69" i="1"/>
  <c r="AI69" i="1"/>
  <c r="AJ69" i="1"/>
  <c r="AK69" i="1"/>
  <c r="AL69" i="1"/>
  <c r="AM69" i="1"/>
  <c r="AN69" i="1"/>
  <c r="AO69" i="1"/>
  <c r="AP69" i="1"/>
  <c r="AH70" i="1"/>
  <c r="AI70" i="1"/>
  <c r="AJ70" i="1"/>
  <c r="AK70" i="1"/>
  <c r="AL70" i="1"/>
  <c r="AM70" i="1"/>
  <c r="AN70" i="1"/>
  <c r="AO70" i="1"/>
  <c r="AP70" i="1"/>
  <c r="AH71" i="1"/>
  <c r="AI71" i="1"/>
  <c r="AJ71" i="1"/>
  <c r="AK71" i="1"/>
  <c r="AL71" i="1"/>
  <c r="AM71" i="1"/>
  <c r="AN71" i="1"/>
  <c r="AO71" i="1"/>
  <c r="AP71" i="1"/>
  <c r="AH72" i="1"/>
  <c r="AI72" i="1"/>
  <c r="AJ72" i="1"/>
  <c r="AK72" i="1"/>
  <c r="AL72" i="1"/>
  <c r="AM72" i="1"/>
  <c r="AN72" i="1"/>
  <c r="AO72" i="1"/>
  <c r="AP72" i="1"/>
  <c r="AH73" i="1"/>
  <c r="AI73" i="1"/>
  <c r="AJ73" i="1"/>
  <c r="AK73" i="1"/>
  <c r="AL73" i="1"/>
  <c r="AM73" i="1"/>
  <c r="AN73" i="1"/>
  <c r="AO73" i="1"/>
  <c r="AP73" i="1"/>
  <c r="AH74" i="1"/>
  <c r="AI74" i="1"/>
  <c r="AJ74" i="1"/>
  <c r="AK74" i="1"/>
  <c r="AL74" i="1"/>
  <c r="AM74" i="1"/>
  <c r="AN74" i="1"/>
  <c r="AO74" i="1"/>
  <c r="AP74" i="1"/>
  <c r="AH75" i="1"/>
  <c r="AI75" i="1"/>
  <c r="AJ75" i="1"/>
  <c r="AK75" i="1"/>
  <c r="AL75" i="1"/>
  <c r="AM75" i="1"/>
  <c r="AN75" i="1"/>
  <c r="AO75" i="1"/>
  <c r="AP75" i="1"/>
  <c r="AH76" i="1"/>
  <c r="AI76" i="1"/>
  <c r="AJ76" i="1"/>
  <c r="AK76" i="1"/>
  <c r="AL76" i="1"/>
  <c r="AM76" i="1"/>
  <c r="AN76" i="1"/>
  <c r="AO76" i="1"/>
  <c r="AP76" i="1"/>
  <c r="AH77" i="1"/>
  <c r="AI77" i="1"/>
  <c r="AJ77" i="1"/>
  <c r="AK77" i="1"/>
  <c r="AL77" i="1"/>
  <c r="AM77" i="1"/>
  <c r="AN77" i="1"/>
  <c r="AO77" i="1"/>
  <c r="AP77" i="1"/>
  <c r="AH78" i="1"/>
  <c r="AI78" i="1"/>
  <c r="AJ78" i="1"/>
  <c r="AK78" i="1"/>
  <c r="AL78" i="1"/>
  <c r="AM78" i="1"/>
  <c r="AN78" i="1"/>
  <c r="AO78" i="1"/>
  <c r="AP78" i="1"/>
  <c r="AH79" i="1"/>
  <c r="AI79" i="1"/>
  <c r="AJ79" i="1"/>
  <c r="AK79" i="1"/>
  <c r="AL79" i="1"/>
  <c r="AM79" i="1"/>
  <c r="AN79" i="1"/>
  <c r="AO79" i="1"/>
  <c r="AP79" i="1"/>
  <c r="AH80" i="1"/>
  <c r="AI80" i="1"/>
  <c r="AJ80" i="1"/>
  <c r="AK80" i="1"/>
  <c r="AL80" i="1"/>
  <c r="AM80" i="1"/>
  <c r="AN80" i="1"/>
  <c r="AO80" i="1"/>
  <c r="AP80" i="1"/>
  <c r="AH81" i="1"/>
  <c r="AI81" i="1"/>
  <c r="AJ81" i="1"/>
  <c r="AK81" i="1"/>
  <c r="AL81" i="1"/>
  <c r="AM81" i="1"/>
  <c r="AN81" i="1"/>
  <c r="AO81" i="1"/>
  <c r="AP81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N81" i="1"/>
  <c r="N69" i="1"/>
  <c r="N70" i="1"/>
  <c r="N71" i="1"/>
  <c r="N72" i="1"/>
  <c r="N73" i="1"/>
  <c r="N74" i="1"/>
  <c r="N75" i="1"/>
  <c r="N76" i="1"/>
  <c r="N77" i="1"/>
  <c r="N78" i="1"/>
  <c r="N79" i="1"/>
  <c r="N80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65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65" i="1"/>
  <c r="G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D65" i="1"/>
  <c r="E65" i="1"/>
  <c r="AS4" i="6"/>
  <c r="C4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AM64" i="1" l="1"/>
  <c r="AI64" i="1"/>
  <c r="O64" i="1"/>
  <c r="AQ64" i="1"/>
  <c r="AP64" i="1"/>
  <c r="AL64" i="1"/>
  <c r="AD64" i="1"/>
  <c r="N64" i="1"/>
  <c r="AN64" i="1"/>
  <c r="Y64" i="1"/>
  <c r="AJ64" i="1"/>
  <c r="AG64" i="1"/>
  <c r="V64" i="1"/>
  <c r="J64" i="1"/>
  <c r="I64" i="1"/>
  <c r="Q64" i="1"/>
  <c r="AO64" i="1"/>
  <c r="AC64" i="1"/>
  <c r="U64" i="1"/>
  <c r="M64" i="1"/>
  <c r="AF64" i="1"/>
  <c r="AB64" i="1"/>
  <c r="X64" i="1"/>
  <c r="AE64" i="1"/>
  <c r="AK64" i="1"/>
  <c r="P64" i="1"/>
  <c r="R64" i="1"/>
  <c r="AH64" i="1"/>
  <c r="K64" i="1"/>
  <c r="Z64" i="1"/>
  <c r="AA64" i="1"/>
  <c r="S64" i="1"/>
  <c r="W64" i="1"/>
  <c r="T64" i="1"/>
  <c r="L64" i="1"/>
</calcChain>
</file>

<file path=xl/sharedStrings.xml><?xml version="1.0" encoding="utf-8"?>
<sst xmlns="http://schemas.openxmlformats.org/spreadsheetml/2006/main" count="2355" uniqueCount="221">
  <si>
    <t>THỨ</t>
  </si>
  <si>
    <t>HAI</t>
  </si>
  <si>
    <t>BA</t>
  </si>
  <si>
    <t>TƯ</t>
  </si>
  <si>
    <t>NĂM</t>
  </si>
  <si>
    <t>SÁU</t>
  </si>
  <si>
    <t>BẨY</t>
  </si>
  <si>
    <t>TOÁN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</si>
  <si>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</si>
  <si>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</si>
  <si>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</si>
  <si>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</si>
  <si>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</si>
  <si>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</si>
  <si>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</si>
  <si>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</si>
  <si>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</si>
  <si>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</si>
  <si>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TD</t>
  </si>
  <si>
    <t>Trường THCS Giảng Võ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</si>
  <si>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</si>
  <si>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</si>
  <si>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</si>
  <si>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</si>
  <si>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</si>
  <si>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</si>
  <si>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</si>
  <si>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</si>
  <si>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</si>
  <si>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 </t>
  </si>
  <si>
    <t>T</t>
  </si>
  <si>
    <t>Số 0 được hiểu là không có tiết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</si>
  <si>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</si>
  <si>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</si>
  <si>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</si>
  <si>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</si>
  <si>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</si>
  <si>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</si>
  <si>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</si>
  <si>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</si>
  <si>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</si>
  <si>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</si>
  <si>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</si>
  <si>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</si>
  <si>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7A17</t>
  </si>
  <si>
    <t>7A18</t>
  </si>
  <si>
    <t>7A16</t>
  </si>
  <si>
    <t>7A15</t>
  </si>
  <si>
    <t>7A14</t>
  </si>
  <si>
    <t>7A13</t>
  </si>
  <si>
    <t>Thời gian</t>
  </si>
  <si>
    <t>BTT Hương</t>
  </si>
  <si>
    <t>LK Mai</t>
  </si>
  <si>
    <t>LÝ</t>
  </si>
  <si>
    <t>TIN</t>
  </si>
  <si>
    <t>SHL</t>
  </si>
  <si>
    <t>VĐ Phương</t>
  </si>
  <si>
    <t>LT Mùi</t>
  </si>
  <si>
    <t>VT Hà</t>
  </si>
  <si>
    <t>NK Linh</t>
  </si>
  <si>
    <t>NN Anh</t>
  </si>
  <si>
    <t>TX Điện</t>
  </si>
  <si>
    <t>ĐT Thủy</t>
  </si>
  <si>
    <t>NTT An</t>
  </si>
  <si>
    <t>LTT Vân</t>
  </si>
  <si>
    <t>MT Vân</t>
  </si>
  <si>
    <t>NT Phương</t>
  </si>
  <si>
    <t>VH Giang</t>
  </si>
  <si>
    <t>NT Dương</t>
  </si>
  <si>
    <t>HTH Quỳnh</t>
  </si>
  <si>
    <t>VTM Nguyệt</t>
  </si>
  <si>
    <t>NH Lê</t>
  </si>
  <si>
    <t>HM Hương</t>
  </si>
  <si>
    <t>TT Thùy</t>
  </si>
  <si>
    <t>TTV Hà</t>
  </si>
  <si>
    <t>PTT Thủy</t>
  </si>
  <si>
    <t>HTQ Lan</t>
  </si>
  <si>
    <t>NH Vi</t>
  </si>
  <si>
    <t>NT Nga</t>
  </si>
  <si>
    <t>ĐA Thảo</t>
  </si>
  <si>
    <t>NT Giang</t>
  </si>
  <si>
    <t>NN Hân</t>
  </si>
  <si>
    <t>TH Dương</t>
  </si>
  <si>
    <t>TTT Hiền</t>
  </si>
  <si>
    <t>VB Hạnh</t>
  </si>
  <si>
    <t>ĐT Hà</t>
  </si>
  <si>
    <t>NTH Tâm</t>
  </si>
  <si>
    <t>Đ Đ Hưng</t>
  </si>
  <si>
    <t>HT Hạnh</t>
  </si>
  <si>
    <t>BTQ Trang</t>
  </si>
  <si>
    <t>NTN Liên</t>
  </si>
  <si>
    <t>Đ D Định</t>
  </si>
  <si>
    <t>BT Vân</t>
  </si>
  <si>
    <t>LTH Yến</t>
  </si>
  <si>
    <t>NTT Trang</t>
  </si>
  <si>
    <t>LH Lan</t>
  </si>
  <si>
    <t>NTT Huyền</t>
  </si>
  <si>
    <t>NĐ Duy</t>
  </si>
  <si>
    <t>NH Thu</t>
  </si>
  <si>
    <t>NT Duyên</t>
  </si>
  <si>
    <t>NTT Hà</t>
  </si>
  <si>
    <t>ĐT Lan</t>
  </si>
  <si>
    <t>ND Hằng</t>
  </si>
  <si>
    <t>LT Loan</t>
  </si>
  <si>
    <t>NT Hà</t>
  </si>
  <si>
    <t>TTN Anh</t>
  </si>
  <si>
    <t>TTT Hằng</t>
  </si>
  <si>
    <t>NTT Hương</t>
  </si>
  <si>
    <t>NPH Anh</t>
  </si>
  <si>
    <t>BTH Trang</t>
  </si>
  <si>
    <t>DT Dung</t>
  </si>
  <si>
    <t>NB Châu</t>
  </si>
  <si>
    <t>NH Anh</t>
  </si>
  <si>
    <t>VM Tường</t>
  </si>
  <si>
    <t>CT Hoa</t>
  </si>
  <si>
    <t>NTH Vân</t>
  </si>
  <si>
    <t>LT Hương</t>
  </si>
  <si>
    <t>TT Loan</t>
  </si>
  <si>
    <t>LP Thảo</t>
  </si>
  <si>
    <t>TT Hồng</t>
  </si>
  <si>
    <t>TP Anh</t>
  </si>
  <si>
    <t>KV Dũng</t>
  </si>
  <si>
    <t>NTH Quyên</t>
  </si>
  <si>
    <t>TTH Giang</t>
  </si>
  <si>
    <t>TT Sơn</t>
  </si>
  <si>
    <t>NT Tuyên</t>
  </si>
  <si>
    <t>TB Liên</t>
  </si>
  <si>
    <t>NT Hải</t>
  </si>
  <si>
    <t>NB Vân</t>
  </si>
  <si>
    <t>TTM Hương</t>
  </si>
  <si>
    <t>CK Đức</t>
  </si>
  <si>
    <t>CM Tâm</t>
  </si>
  <si>
    <t>8A18</t>
  </si>
  <si>
    <t>TOÁN(P)</t>
  </si>
  <si>
    <t>NT Huyền</t>
  </si>
  <si>
    <t>Chọn giáo viên</t>
  </si>
  <si>
    <t>LM Tâm</t>
  </si>
  <si>
    <t>LT Hằng</t>
  </si>
  <si>
    <t>SHT</t>
  </si>
  <si>
    <t>NMT Linh</t>
  </si>
  <si>
    <t>NT Lan</t>
  </si>
  <si>
    <t>LT Phong</t>
  </si>
  <si>
    <t>PTT Linh</t>
  </si>
  <si>
    <t>THỜI KHÓA BIỂU CA CHIỀU SỐ 4</t>
  </si>
  <si>
    <t>7A19</t>
  </si>
  <si>
    <t>8A1</t>
  </si>
  <si>
    <t>8A2</t>
  </si>
  <si>
    <t>8A3</t>
  </si>
  <si>
    <t>8A4</t>
  </si>
  <si>
    <t>8A5</t>
  </si>
  <si>
    <t>8A6</t>
  </si>
  <si>
    <t>8A7</t>
  </si>
  <si>
    <t>8A8</t>
  </si>
  <si>
    <t>8A9</t>
  </si>
  <si>
    <t>8A10</t>
  </si>
  <si>
    <t>8A11</t>
  </si>
  <si>
    <t>8A12</t>
  </si>
  <si>
    <t>8A13</t>
  </si>
  <si>
    <t>8A14</t>
  </si>
  <si>
    <t>8A15</t>
  </si>
  <si>
    <t>8A16</t>
  </si>
  <si>
    <t>8A17</t>
  </si>
  <si>
    <t>6A21</t>
  </si>
  <si>
    <t>9A18</t>
  </si>
  <si>
    <t>LS-ĐL(Đ)</t>
  </si>
  <si>
    <t>KHTN(S)</t>
  </si>
  <si>
    <t>LS-ĐL(S)</t>
  </si>
  <si>
    <t>KHTN(H)</t>
  </si>
  <si>
    <t>HÓA</t>
  </si>
  <si>
    <t>NTT Thủy VĐ</t>
  </si>
  <si>
    <t>VTT Nhàn</t>
  </si>
  <si>
    <t>ĐTT Trang</t>
  </si>
  <si>
    <t>PH Giang</t>
  </si>
  <si>
    <t>LTA Nguyệt</t>
  </si>
  <si>
    <t>NTT Hạnh</t>
  </si>
  <si>
    <t>NTP Lan N</t>
  </si>
  <si>
    <t>LT Hà</t>
  </si>
  <si>
    <t>MT</t>
  </si>
  <si>
    <t>GD ĐP</t>
  </si>
  <si>
    <t>NT Phượng V</t>
  </si>
  <si>
    <t>NT Phượng L</t>
  </si>
  <si>
    <t>NTP Thảo</t>
  </si>
  <si>
    <t>KHTN(L)</t>
  </si>
  <si>
    <t>NTT Thủy B</t>
  </si>
  <si>
    <t>TT Quyên</t>
  </si>
  <si>
    <t>ĐB Thủy</t>
  </si>
  <si>
    <t>LN Anh</t>
  </si>
  <si>
    <t>TT Hương</t>
  </si>
  <si>
    <t>TK Ly</t>
  </si>
  <si>
    <t>NM Thu</t>
  </si>
  <si>
    <t>ĐT Huyền</t>
  </si>
  <si>
    <t>LT Thoa</t>
  </si>
  <si>
    <t>ĐN Hà</t>
  </si>
  <si>
    <t>ĐT Liên</t>
  </si>
  <si>
    <t>TTT Hạnh</t>
  </si>
  <si>
    <t>BC Tiến</t>
  </si>
  <si>
    <t>NV Thọ</t>
  </si>
  <si>
    <t>NT Đức</t>
  </si>
  <si>
    <t>NT Ngân</t>
  </si>
  <si>
    <t>TX ĐIện</t>
  </si>
  <si>
    <t>Tiết</t>
  </si>
  <si>
    <t>TT Loan V</t>
  </si>
  <si>
    <t>TA NN</t>
  </si>
  <si>
    <t>TOÁN TA</t>
  </si>
  <si>
    <t xml:space="preserve">Thời gian </t>
  </si>
  <si>
    <t>13h00-13h45</t>
  </si>
  <si>
    <t>13h50-14h35</t>
  </si>
  <si>
    <t>14h40-15h25</t>
  </si>
  <si>
    <t>15h40-16h25</t>
  </si>
  <si>
    <t>16h30-17h15</t>
  </si>
  <si>
    <t>SHT-HĐTN</t>
  </si>
  <si>
    <t>SHL-HĐTN</t>
  </si>
  <si>
    <t xml:space="preserve">MT  </t>
  </si>
  <si>
    <t xml:space="preserve">MT </t>
  </si>
  <si>
    <t>a</t>
  </si>
  <si>
    <t>HK Lan</t>
  </si>
  <si>
    <t>ĐTT Nga</t>
  </si>
  <si>
    <t>NT GIang</t>
  </si>
  <si>
    <t>VM Uyên</t>
  </si>
  <si>
    <t>Lớp</t>
  </si>
  <si>
    <t>NH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</si>
</sst>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_-&quot;€&quot;* #,##0_-;\-&quot;€&quot;* #,##0_-;_-&quot;€&quot;* &quot;-&quot;_-;_-@_-"/>
    <numFmt numFmtId="167" formatCode="_-&quot;€&quot;* #,##0.00_-;\-&quot;€&quot;* #,##0.00_-;_-&quot;€&quot;* &quot;-&quot;??_-;_-@_-"/>
    <numFmt numFmtId="168" formatCode="00.000"/>
    <numFmt numFmtId="169" formatCode="&quot;￥&quot;#,##0;&quot;￥&quot;\-#,##0"/>
    <numFmt numFmtId="170" formatCode="#,##0\ &quot;DM&quot;;\-#,##0\ &quot;DM&quot;"/>
    <numFmt numFmtId="171" formatCode="0.000%"/>
  </numFmts>
  <fonts count="61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b/>
      <sz val="24"/>
      <name val=".VnAvantH"/>
      <family val="2"/>
    </font>
    <font>
      <sz val="8"/>
      <name val=".VnArial Narrow"/>
      <family val="2"/>
    </font>
    <font>
      <sz val="18"/>
      <name val=".VnArialH"/>
      <family val="2"/>
    </font>
    <font>
      <b/>
      <sz val="12"/>
      <name val="Times New Roman"/>
      <family val="1"/>
    </font>
    <font>
      <b/>
      <sz val="12"/>
      <name val=".VnArial NarrowH"/>
      <family val="2"/>
    </font>
    <font>
      <sz val="10"/>
      <name val="Times New Roman"/>
      <family val="1"/>
    </font>
    <font>
      <b/>
      <sz val="9"/>
      <name val=".VnArial NarrowH"/>
      <family val="2"/>
    </font>
    <font>
      <b/>
      <sz val="2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.VnArial NarrowH"/>
      <family val="2"/>
    </font>
    <font>
      <sz val="8"/>
      <name val="Times New Roman"/>
      <family val="1"/>
    </font>
    <font>
      <sz val="10"/>
      <name val=".VnArial Narrow"/>
      <family val="2"/>
    </font>
    <font>
      <b/>
      <i/>
      <sz val="12"/>
      <name val=".VnArial Narrow"/>
      <family val="2"/>
    </font>
    <font>
      <b/>
      <sz val="10"/>
      <color indexed="60"/>
      <name val="Cambria"/>
      <family val="1"/>
    </font>
    <font>
      <b/>
      <sz val="14"/>
      <name val=".VnArial Narrow"/>
      <family val="2"/>
    </font>
    <font>
      <b/>
      <i/>
      <sz val="12"/>
      <name val="Times New Roman"/>
      <family val="1"/>
    </font>
    <font>
      <b/>
      <sz val="10"/>
      <color indexed="60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1"/>
      <name val="Times New Roman"/>
      <family val="1"/>
    </font>
    <font>
      <sz val="12"/>
      <name val=".VnArial Narrow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6"/>
      <color rgb="FF002060"/>
      <name val="Times New Roman"/>
      <family val="1"/>
    </font>
    <font>
      <sz val="16"/>
      <color theme="0"/>
      <name val="Times New Roman"/>
      <family val="1"/>
    </font>
    <font>
      <b/>
      <i/>
      <u/>
      <sz val="14"/>
      <color theme="0"/>
      <name val="Times New Roman"/>
      <family val="1"/>
    </font>
    <font>
      <b/>
      <u/>
      <sz val="12"/>
      <name val="Times New Roman"/>
      <family val="1"/>
    </font>
    <font>
      <sz val="12"/>
      <name val=".Vn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47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0" borderId="0"/>
    <xf numFmtId="0" fontId="25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</cellStyleXfs>
  <cellXfs count="138">
    <xf numFmtId="0" fontId="0" fillId="0" borderId="0" xfId="0"/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 applyProtection="1">
      <alignment horizontal="center" vertical="center"/>
      <protection hidden="1"/>
    </xf>
    <xf numFmtId="0" fontId="48" fillId="0" borderId="0" xfId="0" applyFont="1"/>
    <xf numFmtId="0" fontId="48" fillId="0" borderId="0" xfId="0" applyFont="1" applyAlignment="1">
      <alignment horizontal="left"/>
    </xf>
    <xf numFmtId="0" fontId="50" fillId="0" borderId="25" xfId="0" applyFont="1" applyBorder="1" applyAlignment="1">
      <alignment horizontal="center" vertical="center"/>
    </xf>
    <xf numFmtId="11" fontId="48" fillId="0" borderId="0" xfId="0" applyNumberFormat="1" applyFont="1"/>
    <xf numFmtId="0" fontId="48" fillId="0" borderId="0" xfId="0" applyFont="1" applyAlignment="1">
      <alignment vertical="top"/>
    </xf>
    <xf numFmtId="0" fontId="50" fillId="18" borderId="26" xfId="0" applyFont="1" applyFill="1" applyBorder="1" applyAlignment="1">
      <alignment horizontal="center" vertical="center"/>
    </xf>
    <xf numFmtId="0" fontId="50" fillId="18" borderId="27" xfId="0" applyFont="1" applyFill="1" applyBorder="1" applyAlignment="1">
      <alignment horizontal="center" vertical="center"/>
    </xf>
    <xf numFmtId="0" fontId="50" fillId="19" borderId="28" xfId="0" applyFont="1" applyFill="1" applyBorder="1" applyAlignment="1">
      <alignment horizontal="center" vertical="center"/>
    </xf>
    <xf numFmtId="0" fontId="50" fillId="19" borderId="29" xfId="0" applyFont="1" applyFill="1" applyBorder="1" applyAlignment="1">
      <alignment horizontal="center" vertical="center"/>
    </xf>
    <xf numFmtId="0" fontId="50" fillId="19" borderId="30" xfId="0" applyFont="1" applyFill="1" applyBorder="1" applyAlignment="1">
      <alignment horizontal="center" vertical="center"/>
    </xf>
    <xf numFmtId="0" fontId="48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50" fillId="0" borderId="31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20" borderId="36" xfId="0" applyFont="1" applyFill="1" applyBorder="1" applyAlignment="1">
      <alignment horizontal="center" vertical="center"/>
    </xf>
    <xf numFmtId="0" fontId="56" fillId="21" borderId="0" xfId="0" applyFont="1" applyFill="1" applyAlignment="1" applyProtection="1">
      <alignment horizontal="center"/>
      <protection locked="0"/>
    </xf>
    <xf numFmtId="0" fontId="49" fillId="0" borderId="0" xfId="0" applyFont="1" applyAlignment="1" applyProtection="1">
      <alignment horizontal="center"/>
      <protection locked="0"/>
    </xf>
    <xf numFmtId="0" fontId="57" fillId="0" borderId="0" xfId="0" applyFont="1" applyAlignment="1" applyProtection="1">
      <alignment horizontal="right"/>
      <protection locked="0"/>
    </xf>
    <xf numFmtId="0" fontId="58" fillId="0" borderId="0" xfId="0" applyFont="1" applyAlignment="1" applyProtection="1">
      <alignment horizontal="center"/>
      <protection locked="0"/>
    </xf>
    <xf numFmtId="0" fontId="52" fillId="20" borderId="35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53" fillId="0" borderId="0" xfId="0" applyFont="1"/>
    <xf numFmtId="0" fontId="29" fillId="0" borderId="17" xfId="0" applyFont="1" applyBorder="1" applyAlignment="1" applyProtection="1">
      <alignment horizontal="center" vertical="center"/>
      <protection hidden="1"/>
    </xf>
    <xf numFmtId="0" fontId="54" fillId="0" borderId="17" xfId="0" applyFont="1" applyBorder="1" applyAlignment="1" applyProtection="1">
      <alignment horizontal="center" vertical="center"/>
      <protection hidden="1"/>
    </xf>
    <xf numFmtId="0" fontId="44" fillId="0" borderId="14" xfId="40" applyFont="1" applyBorder="1" applyAlignment="1">
      <alignment horizontal="center" vertical="center"/>
    </xf>
    <xf numFmtId="0" fontId="29" fillId="0" borderId="18" xfId="0" applyFont="1" applyBorder="1" applyAlignment="1" applyProtection="1">
      <alignment horizontal="center" vertical="center"/>
      <protection hidden="1"/>
    </xf>
    <xf numFmtId="0" fontId="54" fillId="0" borderId="14" xfId="0" applyFont="1" applyBorder="1" applyAlignment="1" applyProtection="1">
      <alignment horizontal="center" vertical="center"/>
      <protection hidden="1"/>
    </xf>
    <xf numFmtId="0" fontId="55" fillId="0" borderId="18" xfId="4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center" vertical="center"/>
      <protection hidden="1"/>
    </xf>
    <xf numFmtId="0" fontId="44" fillId="0" borderId="13" xfId="40" applyFont="1" applyBorder="1" applyAlignment="1">
      <alignment horizontal="center" vertical="center"/>
    </xf>
    <xf numFmtId="0" fontId="29" fillId="0" borderId="14" xfId="0" applyFont="1" applyBorder="1" applyAlignment="1" applyProtection="1">
      <alignment horizontal="center" vertical="center"/>
      <protection hidden="1"/>
    </xf>
    <xf numFmtId="0" fontId="55" fillId="0" borderId="19" xfId="40" applyFont="1" applyBorder="1" applyAlignment="1">
      <alignment horizontal="center" vertical="center"/>
    </xf>
    <xf numFmtId="0" fontId="29" fillId="0" borderId="15" xfId="0" applyFont="1" applyBorder="1" applyAlignment="1" applyProtection="1">
      <alignment horizontal="center" vertical="center"/>
      <protection hidden="1"/>
    </xf>
    <xf numFmtId="0" fontId="53" fillId="0" borderId="0" xfId="0" quotePrefix="1" applyFont="1"/>
    <xf numFmtId="0" fontId="29" fillId="0" borderId="19" xfId="0" applyFont="1" applyBorder="1" applyAlignment="1" applyProtection="1">
      <alignment horizontal="center" vertical="center"/>
      <protection hidden="1"/>
    </xf>
    <xf numFmtId="0" fontId="54" fillId="0" borderId="19" xfId="0" applyFont="1" applyBorder="1" applyAlignment="1" applyProtection="1">
      <alignment horizontal="center" vertical="center"/>
      <protection hidden="1"/>
    </xf>
    <xf numFmtId="0" fontId="54" fillId="0" borderId="15" xfId="0" applyFont="1" applyBorder="1" applyAlignment="1" applyProtection="1">
      <alignment horizontal="center" vertical="center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0" fontId="54" fillId="0" borderId="20" xfId="0" applyFont="1" applyBorder="1" applyAlignment="1" applyProtection="1">
      <alignment horizontal="center" vertical="center"/>
      <protection hidden="1"/>
    </xf>
    <xf numFmtId="0" fontId="46" fillId="0" borderId="18" xfId="40" applyFont="1" applyBorder="1" applyAlignment="1">
      <alignment horizontal="center" vertical="center"/>
    </xf>
    <xf numFmtId="0" fontId="45" fillId="0" borderId="13" xfId="40" applyFont="1" applyBorder="1" applyAlignment="1">
      <alignment horizontal="center" vertical="center"/>
    </xf>
    <xf numFmtId="0" fontId="59" fillId="0" borderId="0" xfId="0" applyFont="1" applyAlignment="1">
      <alignment wrapText="1"/>
    </xf>
    <xf numFmtId="0" fontId="60" fillId="0" borderId="0" xfId="0" applyFont="1"/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48" xfId="0" applyFont="1" applyBorder="1" applyAlignment="1" applyProtection="1">
      <alignment horizontal="center" vertical="center"/>
      <protection hidden="1"/>
    </xf>
    <xf numFmtId="0" fontId="44" fillId="0" borderId="4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/>
    </xf>
    <xf numFmtId="0" fontId="29" fillId="0" borderId="3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17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45" fillId="0" borderId="62" xfId="40" applyFont="1" applyBorder="1" applyAlignment="1">
      <alignment horizontal="center" vertical="center"/>
    </xf>
    <xf numFmtId="0" fontId="45" fillId="0" borderId="13" xfId="40" applyFont="1" applyBorder="1" applyAlignment="1">
      <alignment horizontal="center"/>
    </xf>
    <xf numFmtId="0" fontId="45" fillId="0" borderId="41" xfId="40" applyFont="1" applyBorder="1" applyAlignment="1">
      <alignment horizontal="center" vertical="center"/>
    </xf>
    <xf numFmtId="0" fontId="45" fillId="0" borderId="44" xfId="4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4" fillId="0" borderId="18" xfId="0" applyFont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46" fillId="0" borderId="61" xfId="40" applyFont="1" applyBorder="1" applyAlignment="1">
      <alignment horizontal="center" vertical="center"/>
    </xf>
    <xf numFmtId="0" fontId="46" fillId="0" borderId="18" xfId="40" applyFont="1" applyBorder="1" applyAlignment="1">
      <alignment horizontal="center"/>
    </xf>
    <xf numFmtId="0" fontId="46" fillId="0" borderId="40" xfId="40" applyFont="1" applyBorder="1" applyAlignment="1">
      <alignment horizontal="center" vertical="center"/>
    </xf>
    <xf numFmtId="0" fontId="46" fillId="0" borderId="43" xfId="4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4" fillId="0" borderId="13" xfId="0" applyFont="1" applyBorder="1" applyAlignment="1" applyProtection="1">
      <alignment horizontal="center" vertical="center"/>
      <protection hidden="1"/>
    </xf>
    <xf numFmtId="0" fontId="45" fillId="0" borderId="46" xfId="40" applyFont="1" applyBorder="1" applyAlignment="1">
      <alignment horizontal="center" vertical="center"/>
    </xf>
    <xf numFmtId="0" fontId="46" fillId="0" borderId="47" xfId="40" applyFont="1" applyBorder="1" applyAlignment="1">
      <alignment horizontal="center" vertical="center"/>
    </xf>
    <xf numFmtId="0" fontId="46" fillId="0" borderId="14" xfId="40" applyFont="1" applyBorder="1" applyAlignment="1">
      <alignment horizontal="center" vertical="center"/>
    </xf>
    <xf numFmtId="0" fontId="45" fillId="0" borderId="14" xfId="40" applyFont="1" applyBorder="1" applyAlignment="1">
      <alignment horizontal="center" vertical="center"/>
    </xf>
    <xf numFmtId="0" fontId="45" fillId="0" borderId="14" xfId="40" applyFont="1" applyBorder="1" applyAlignment="1">
      <alignment horizontal="center"/>
    </xf>
    <xf numFmtId="0" fontId="34" fillId="0" borderId="14" xfId="0" applyFont="1" applyBorder="1" applyAlignment="1" applyProtection="1">
      <alignment horizontal="center" vertical="center"/>
      <protection hidden="1"/>
    </xf>
    <xf numFmtId="0" fontId="46" fillId="0" borderId="14" xfId="40" applyFont="1" applyBorder="1" applyAlignment="1">
      <alignment horizontal="center"/>
    </xf>
    <xf numFmtId="0" fontId="46" fillId="0" borderId="39" xfId="40" applyFont="1" applyBorder="1" applyAlignment="1">
      <alignment horizontal="center" vertical="center"/>
    </xf>
    <xf numFmtId="0" fontId="46" fillId="0" borderId="42" xfId="40" applyFont="1" applyBorder="1" applyAlignment="1">
      <alignment horizontal="center" vertical="center"/>
    </xf>
    <xf numFmtId="0" fontId="34" fillId="0" borderId="15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45" fillId="0" borderId="15" xfId="40" applyFont="1" applyBorder="1" applyAlignment="1">
      <alignment horizontal="center" vertical="center"/>
    </xf>
    <xf numFmtId="0" fontId="45" fillId="0" borderId="15" xfId="40" applyFont="1" applyBorder="1" applyAlignment="1">
      <alignment horizontal="center"/>
    </xf>
    <xf numFmtId="0" fontId="45" fillId="0" borderId="58" xfId="40" applyFont="1" applyBorder="1" applyAlignment="1">
      <alignment horizontal="center" vertical="center"/>
    </xf>
    <xf numFmtId="0" fontId="45" fillId="0" borderId="59" xfId="40" applyFont="1" applyBorder="1" applyAlignment="1">
      <alignment horizontal="center" vertical="center"/>
    </xf>
    <xf numFmtId="0" fontId="34" fillId="0" borderId="19" xfId="0" applyFont="1" applyBorder="1" applyAlignment="1" applyProtection="1">
      <alignment horizontal="center" vertical="center"/>
      <protection hidden="1"/>
    </xf>
    <xf numFmtId="0" fontId="35" fillId="0" borderId="19" xfId="0" applyFont="1" applyBorder="1" applyAlignment="1" applyProtection="1">
      <alignment horizontal="center" vertical="center"/>
      <protection hidden="1"/>
    </xf>
    <xf numFmtId="0" fontId="46" fillId="0" borderId="60" xfId="40" applyFont="1" applyBorder="1" applyAlignment="1">
      <alignment horizontal="center" vertical="center"/>
    </xf>
    <xf numFmtId="0" fontId="45" fillId="0" borderId="53" xfId="40" applyFont="1" applyBorder="1" applyAlignment="1">
      <alignment horizontal="center" vertical="center"/>
    </xf>
    <xf numFmtId="0" fontId="46" fillId="0" borderId="54" xfId="40" applyFont="1" applyBorder="1" applyAlignment="1">
      <alignment horizontal="center" vertical="center"/>
    </xf>
    <xf numFmtId="0" fontId="46" fillId="0" borderId="19" xfId="40" applyFont="1" applyBorder="1" applyAlignment="1">
      <alignment horizontal="center" vertical="center"/>
    </xf>
    <xf numFmtId="0" fontId="46" fillId="0" borderId="19" xfId="40" applyFont="1" applyBorder="1" applyAlignment="1">
      <alignment horizontal="center"/>
    </xf>
    <xf numFmtId="0" fontId="46" fillId="0" borderId="63" xfId="40" applyFont="1" applyBorder="1" applyAlignment="1">
      <alignment horizontal="center" vertical="center"/>
    </xf>
    <xf numFmtId="0" fontId="46" fillId="0" borderId="64" xfId="40" applyFont="1" applyBorder="1" applyAlignment="1">
      <alignment horizontal="center" vertical="center"/>
    </xf>
    <xf numFmtId="0" fontId="45" fillId="0" borderId="60" xfId="40" applyFont="1" applyBorder="1" applyAlignment="1">
      <alignment horizontal="center" vertical="center"/>
    </xf>
    <xf numFmtId="0" fontId="45" fillId="0" borderId="39" xfId="40" applyFont="1" applyBorder="1" applyAlignment="1">
      <alignment horizontal="center" vertical="center"/>
    </xf>
    <xf numFmtId="0" fontId="45" fillId="0" borderId="42" xfId="40" applyFont="1" applyBorder="1" applyAlignment="1">
      <alignment horizontal="center" vertical="center"/>
    </xf>
    <xf numFmtId="0" fontId="34" fillId="0" borderId="20" xfId="0" applyFont="1" applyBorder="1" applyAlignment="1" applyProtection="1">
      <alignment horizontal="center" vertical="center"/>
      <protection hidden="1"/>
    </xf>
    <xf numFmtId="0" fontId="35" fillId="0" borderId="20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vertical="top" wrapText="1"/>
      <protection hidden="1"/>
    </xf>
    <xf numFmtId="0" fontId="29" fillId="0" borderId="22" xfId="0" applyFont="1" applyBorder="1" applyAlignment="1" applyProtection="1">
      <alignment vertical="center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29" fillId="0" borderId="23" xfId="0" applyFont="1" applyBorder="1" applyAlignment="1" applyProtection="1">
      <alignment vertical="center"/>
      <protection hidden="1"/>
    </xf>
    <xf numFmtId="0" fontId="29" fillId="0" borderId="24" xfId="0" applyFont="1" applyBorder="1" applyAlignment="1" applyProtection="1">
      <alignment vertical="center"/>
      <protection hidden="1"/>
    </xf>
    <xf numFmtId="0" fontId="27" fillId="0" borderId="0" xfId="0" applyFont="1" applyAlignment="1">
      <alignment horizontal="center" vertical="center"/>
    </xf>
    <xf numFmtId="0" fontId="34" fillId="0" borderId="49" xfId="0" applyFont="1" applyBorder="1" applyAlignment="1" applyProtection="1">
      <alignment horizontal="center" vertical="center"/>
      <protection hidden="1"/>
    </xf>
    <xf numFmtId="0" fontId="34" fillId="0" borderId="50" xfId="0" applyFont="1" applyBorder="1" applyAlignment="1" applyProtection="1">
      <alignment horizontal="center" vertical="center"/>
      <protection hidden="1"/>
    </xf>
    <xf numFmtId="0" fontId="34" fillId="0" borderId="56" xfId="0" applyFont="1" applyBorder="1" applyAlignment="1" applyProtection="1">
      <alignment horizontal="center" vertical="center"/>
      <protection hidden="1"/>
    </xf>
    <xf numFmtId="0" fontId="33" fillId="0" borderId="53" xfId="0" applyFont="1" applyBorder="1" applyAlignment="1" applyProtection="1">
      <alignment horizontal="center" vertical="center"/>
      <protection hidden="1"/>
    </xf>
    <xf numFmtId="0" fontId="33" fillId="0" borderId="52" xfId="0" applyFont="1" applyBorder="1" applyAlignment="1" applyProtection="1">
      <alignment horizontal="center" vertical="center"/>
      <protection hidden="1"/>
    </xf>
    <xf numFmtId="0" fontId="33" fillId="0" borderId="57" xfId="0" applyFont="1" applyBorder="1" applyAlignment="1" applyProtection="1">
      <alignment horizontal="center" vertical="center"/>
      <protection hidden="1"/>
    </xf>
    <xf numFmtId="0" fontId="33" fillId="0" borderId="54" xfId="0" applyFont="1" applyBorder="1" applyAlignment="1" applyProtection="1">
      <alignment horizontal="center" vertical="center"/>
      <protection hidden="1"/>
    </xf>
    <xf numFmtId="0" fontId="35" fillId="0" borderId="52" xfId="0" applyFont="1" applyBorder="1"/>
    <xf numFmtId="0" fontId="35" fillId="0" borderId="54" xfId="0" applyFont="1" applyBorder="1"/>
    <xf numFmtId="0" fontId="34" fillId="0" borderId="55" xfId="0" applyFont="1" applyBorder="1" applyAlignment="1" applyProtection="1">
      <alignment horizontal="center" vertical="center"/>
      <protection hidden="1"/>
    </xf>
    <xf numFmtId="0" fontId="26" fillId="0" borderId="65" xfId="0" applyFont="1" applyBorder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/>
      <protection locked="0"/>
    </xf>
    <xf numFmtId="0" fontId="48" fillId="0" borderId="0" xfId="0" applyFont="1" applyAlignment="1">
      <alignment horizontal="right"/>
    </xf>
    <xf numFmtId="0" fontId="29" fillId="0" borderId="53" xfId="0" applyFont="1" applyBorder="1" applyAlignment="1" applyProtection="1">
      <alignment horizontal="center" vertical="center"/>
      <protection hidden="1"/>
    </xf>
    <xf numFmtId="0" fontId="29" fillId="0" borderId="52" xfId="0" applyFont="1" applyBorder="1" applyAlignment="1" applyProtection="1">
      <alignment horizontal="center" vertical="center"/>
      <protection hidden="1"/>
    </xf>
    <xf numFmtId="0" fontId="29" fillId="0" borderId="57" xfId="0" applyFont="1" applyBorder="1" applyAlignment="1" applyProtection="1">
      <alignment horizontal="center" vertical="center"/>
      <protection hidden="1"/>
    </xf>
    <xf numFmtId="0" fontId="29" fillId="0" borderId="51" xfId="0" applyFont="1" applyBorder="1" applyAlignment="1" applyProtection="1">
      <alignment horizontal="center" vertical="center"/>
      <protection hidden="1"/>
    </xf>
    <xf numFmtId="0" fontId="29" fillId="0" borderId="54" xfId="0" applyFont="1" applyBorder="1" applyAlignment="1" applyProtection="1">
      <alignment horizontal="center" vertical="center"/>
      <protection hidden="1"/>
    </xf>
    <xf numFmtId="0" fontId="54" fillId="0" borderId="52" xfId="0" applyFont="1" applyBorder="1"/>
    <xf numFmtId="0" fontId="54" fillId="0" borderId="54" xfId="0" applyFont="1" applyBorder="1"/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er1" xfId="30" xr:uid="{00000000-0005-0000-0000-00001D000000}"/>
    <cellStyle name="Header2" xfId="31" xr:uid="{00000000-0005-0000-0000-00001E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 xr:uid="{00000000-0005-0000-0000-00002E000000}"/>
    <cellStyle name="똿뗦먛귟_PRODUCT DETAIL Q1" xfId="47" xr:uid="{00000000-0005-0000-0000-00002F000000}"/>
    <cellStyle name="믅됞 [0.00]_PRODUCT DETAIL Q1" xfId="48" xr:uid="{00000000-0005-0000-0000-000030000000}"/>
    <cellStyle name="믅됞_PRODUCT DETAIL Q1" xfId="49" xr:uid="{00000000-0005-0000-0000-000031000000}"/>
    <cellStyle name="백분율_95" xfId="50" xr:uid="{00000000-0005-0000-0000-000032000000}"/>
    <cellStyle name="뷭?_BOOKSHIP" xfId="51" xr:uid="{00000000-0005-0000-0000-000033000000}"/>
    <cellStyle name="콤마 [0]_1202" xfId="52" xr:uid="{00000000-0005-0000-0000-000034000000}"/>
    <cellStyle name="콤마_1202" xfId="53" xr:uid="{00000000-0005-0000-0000-000035000000}"/>
    <cellStyle name="통화 [0]_1202" xfId="54" xr:uid="{00000000-0005-0000-0000-000036000000}"/>
    <cellStyle name="통화_1202" xfId="55" xr:uid="{00000000-0005-0000-0000-000037000000}"/>
    <cellStyle name="표준_(정보부문)월별인원계획" xfId="56" xr:uid="{00000000-0005-0000-0000-000038000000}"/>
    <cellStyle name="一般_Book1" xfId="57" xr:uid="{00000000-0005-0000-0000-000039000000}"/>
    <cellStyle name="千分位[0]_Book1" xfId="58" xr:uid="{00000000-0005-0000-0000-00003A000000}"/>
    <cellStyle name="千分位_Book1" xfId="59" xr:uid="{00000000-0005-0000-0000-00003B000000}"/>
    <cellStyle name="貨幣 [0]_Book1" xfId="60" xr:uid="{00000000-0005-0000-0000-00003C000000}"/>
    <cellStyle name="貨幣_Book1" xfId="61" xr:uid="{00000000-0005-0000-0000-00003D000000}"/>
  </cellStyles>
  <dxfs count="8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247650</xdr:colOff>
      <xdr:row>0</xdr:row>
      <xdr:rowOff>171450</xdr:rowOff>
    </xdr:from>
    <xdr:to>
      <xdr:col>42</xdr:col>
      <xdr:colOff>27</xdr:colOff>
      <xdr:row>0</xdr:row>
      <xdr:rowOff>506730</xdr:rowOff>
    </xdr:to>
    <xdr:sp macro="" textlink="">
      <xdr:nvSpPr>
        <xdr:cNvPr id="35925" name="Text Box 29">
          <a:extLst>
            <a:ext uri="{FF2B5EF4-FFF2-40B4-BE49-F238E27FC236}">
              <a16:creationId xmlns:a16="http://schemas.microsoft.com/office/drawing/2014/main" id="{BB2F07E7-1861-FFAC-C772-26996251781E}"/>
            </a:ext>
          </a:extLst>
        </xdr:cNvPr>
        <xdr:cNvSpPr txBox="1">
          <a:spLocks noChangeArrowheads="1"/>
        </xdr:cNvSpPr>
      </xdr:nvSpPr>
      <xdr:spPr bwMode="auto">
        <a:xfrm>
          <a:off x="15497175" y="171450"/>
          <a:ext cx="8124825" cy="342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ctr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ngày 27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 n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ăm 2023)</a:t>
          </a:r>
        </a:p>
      </xdr:txBody>
    </xdr:sp>
    <xdr:clientData/>
  </xdr:twoCellAnchor>
  <xdr:twoCellAnchor>
    <xdr:from>
      <xdr:col>6</xdr:col>
      <xdr:colOff>223838</xdr:colOff>
      <xdr:row>0</xdr:row>
      <xdr:rowOff>28575</xdr:rowOff>
    </xdr:from>
    <xdr:to>
      <xdr:col>25</xdr:col>
      <xdr:colOff>675304</xdr:colOff>
      <xdr:row>1</xdr:row>
      <xdr:rowOff>0</xdr:rowOff>
    </xdr:to>
    <xdr:sp macro="" textlink="">
      <xdr:nvSpPr>
        <xdr:cNvPr id="36393" name="Text Box 10188">
          <a:extLst>
            <a:ext uri="{FF2B5EF4-FFF2-40B4-BE49-F238E27FC236}">
              <a16:creationId xmlns:a16="http://schemas.microsoft.com/office/drawing/2014/main" id="{D0941D59-1313-DCAC-AD7D-F5A4D65F9A83}"/>
            </a:ext>
          </a:extLst>
        </xdr:cNvPr>
        <xdr:cNvSpPr txBox="1">
          <a:spLocks noChangeArrowheads="1"/>
        </xdr:cNvSpPr>
      </xdr:nvSpPr>
      <xdr:spPr bwMode="auto">
        <a:xfrm>
          <a:off x="4841365" y="28575"/>
          <a:ext cx="14879072" cy="600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CA CHIỀU - 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NĂM HỌC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2022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2023</a:t>
          </a:r>
          <a:endParaRPr lang="en-US" sz="2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693173</xdr:colOff>
      <xdr:row>0</xdr:row>
      <xdr:rowOff>31811</xdr:rowOff>
    </xdr:from>
    <xdr:to>
      <xdr:col>31</xdr:col>
      <xdr:colOff>389316</xdr:colOff>
      <xdr:row>0</xdr:row>
      <xdr:rowOff>595260</xdr:rowOff>
    </xdr:to>
    <xdr:sp macro="" textlink="">
      <xdr:nvSpPr>
        <xdr:cNvPr id="36609" name="Oval 10345">
          <a:extLst>
            <a:ext uri="{FF2B5EF4-FFF2-40B4-BE49-F238E27FC236}">
              <a16:creationId xmlns:a16="http://schemas.microsoft.com/office/drawing/2014/main" id="{233AB9A3-1F1C-FDCC-A598-CCD3BBFC1C18}"/>
            </a:ext>
          </a:extLst>
        </xdr:cNvPr>
        <xdr:cNvSpPr>
          <a:spLocks noChangeArrowheads="1"/>
        </xdr:cNvSpPr>
      </xdr:nvSpPr>
      <xdr:spPr bwMode="auto">
        <a:xfrm>
          <a:off x="19283926" y="41336"/>
          <a:ext cx="4436396" cy="560123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vi-VN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SỐ </a:t>
          </a: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5 </a:t>
          </a: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0</xdr:row>
      <xdr:rowOff>609600</xdr:rowOff>
    </xdr:to>
    <xdr:pic>
      <xdr:nvPicPr>
        <xdr:cNvPr id="21926" name="Picture 11011" descr="logo_trong">
          <a:extLst>
            <a:ext uri="{FF2B5EF4-FFF2-40B4-BE49-F238E27FC236}">
              <a16:creationId xmlns:a16="http://schemas.microsoft.com/office/drawing/2014/main" id="{0D186321-7C92-7640-CF68-2B638DDB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687177</xdr:colOff>
      <xdr:row>0</xdr:row>
      <xdr:rowOff>38101</xdr:rowOff>
    </xdr:from>
    <xdr:to>
      <xdr:col>2</xdr:col>
      <xdr:colOff>24</xdr:colOff>
      <xdr:row>0</xdr:row>
      <xdr:rowOff>611237</xdr:rowOff>
    </xdr:to>
    <xdr:sp macro="" textlink="">
      <xdr:nvSpPr>
        <xdr:cNvPr id="11" name="Text Box 10193">
          <a:extLst>
            <a:ext uri="{FF2B5EF4-FFF2-40B4-BE49-F238E27FC236}">
              <a16:creationId xmlns:a16="http://schemas.microsoft.com/office/drawing/2014/main" id="{92E176B2-DE78-909E-F98E-F763B54EAB2B}"/>
            </a:ext>
          </a:extLst>
        </xdr:cNvPr>
        <xdr:cNvSpPr txBox="1">
          <a:spLocks noChangeArrowheads="1"/>
        </xdr:cNvSpPr>
      </xdr:nvSpPr>
      <xdr:spPr bwMode="auto">
        <a:xfrm>
          <a:off x="486833" y="63501"/>
          <a:ext cx="2506604" cy="60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000"/>
            </a:lnSpc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UBND QUẬN</a:t>
          </a:r>
          <a:r>
            <a:rPr lang="en-US" sz="14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BA ĐÌNH</a:t>
          </a:r>
        </a:p>
        <a:p>
          <a:pPr algn="ctr" rtl="1">
            <a:lnSpc>
              <a:spcPts val="7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108"/>
  <sheetViews>
    <sheetView tabSelected="1" zoomScale="55" zoomScaleNormal="55" workbookViewId="0">
      <pane xSplit="3" ySplit="2" topLeftCell="G5" activePane="bottomRight" state="frozen"/>
      <selection pane="topRight" activeCell="AH6" sqref="AH6"/>
      <selection pane="bottomLeft" activeCell="A4" sqref="A4"/>
      <selection pane="bottomRight" activeCell="M55" sqref="M55:M56"/>
    </sheetView>
  </sheetViews>
  <sheetFormatPr defaultColWidth="11.1796875" defaultRowHeight="9.75" outlineLevelCol="1"/>
  <cols>
    <col min="1" max="1" width="16.453125" style="52" customWidth="1"/>
    <col min="2" max="2" width="13" style="52" customWidth="1"/>
    <col min="3" max="3" width="5" style="52" hidden="1" customWidth="1"/>
    <col min="4" max="4" width="14.453125" style="52" customWidth="1"/>
    <col min="5" max="5" width="14.453125" style="116" customWidth="1"/>
    <col min="6" max="42" width="14.453125" style="116" customWidth="1" outlineLevel="1"/>
    <col min="43" max="43" width="16.1796875" style="52" customWidth="1"/>
    <col min="44" max="46" width="5.81640625" style="52" customWidth="1"/>
    <col min="47" max="16384" width="11.1796875" style="52"/>
  </cols>
  <sheetData>
    <row r="1" spans="1:49" ht="49.5" customHeight="1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51"/>
    </row>
    <row r="2" spans="1:49" s="59" customFormat="1" ht="18.75" customHeight="1" thickBot="1">
      <c r="A2" s="2" t="s">
        <v>0</v>
      </c>
      <c r="B2" s="1" t="s">
        <v>200</v>
      </c>
      <c r="C2" s="1"/>
      <c r="D2" s="53" t="s">
        <v>204</v>
      </c>
      <c r="E2" s="54" t="s">
        <v>32</v>
      </c>
      <c r="F2" s="26" t="s">
        <v>33</v>
      </c>
      <c r="G2" s="26" t="s">
        <v>34</v>
      </c>
      <c r="H2" s="26" t="s">
        <v>35</v>
      </c>
      <c r="I2" s="26" t="s">
        <v>36</v>
      </c>
      <c r="J2" s="26" t="s">
        <v>37</v>
      </c>
      <c r="K2" s="26" t="s">
        <v>38</v>
      </c>
      <c r="L2" s="26" t="s">
        <v>39</v>
      </c>
      <c r="M2" s="26" t="s">
        <v>40</v>
      </c>
      <c r="N2" s="26" t="s">
        <v>41</v>
      </c>
      <c r="O2" s="26" t="s">
        <v>42</v>
      </c>
      <c r="P2" s="26" t="s">
        <v>43</v>
      </c>
      <c r="Q2" s="26" t="s">
        <v>49</v>
      </c>
      <c r="R2" s="26" t="s">
        <v>48</v>
      </c>
      <c r="S2" s="26" t="s">
        <v>47</v>
      </c>
      <c r="T2" s="26" t="s">
        <v>46</v>
      </c>
      <c r="U2" s="26" t="s">
        <v>44</v>
      </c>
      <c r="V2" s="26" t="s">
        <v>45</v>
      </c>
      <c r="W2" s="26" t="s">
        <v>144</v>
      </c>
      <c r="X2" s="26" t="s">
        <v>145</v>
      </c>
      <c r="Y2" s="26" t="s">
        <v>146</v>
      </c>
      <c r="Z2" s="55" t="s">
        <v>147</v>
      </c>
      <c r="AA2" s="55" t="s">
        <v>148</v>
      </c>
      <c r="AB2" s="26" t="s">
        <v>149</v>
      </c>
      <c r="AC2" s="26" t="s">
        <v>150</v>
      </c>
      <c r="AD2" s="26" t="s">
        <v>151</v>
      </c>
      <c r="AE2" s="26" t="s">
        <v>152</v>
      </c>
      <c r="AF2" s="56" t="s">
        <v>153</v>
      </c>
      <c r="AG2" s="26" t="s">
        <v>154</v>
      </c>
      <c r="AH2" s="26" t="s">
        <v>155</v>
      </c>
      <c r="AI2" s="55" t="s">
        <v>156</v>
      </c>
      <c r="AJ2" s="26" t="s">
        <v>157</v>
      </c>
      <c r="AK2" s="26" t="s">
        <v>158</v>
      </c>
      <c r="AL2" s="26" t="s">
        <v>159</v>
      </c>
      <c r="AM2" s="26" t="s">
        <v>160</v>
      </c>
      <c r="AN2" s="57" t="s">
        <v>161</v>
      </c>
      <c r="AO2" s="27" t="s">
        <v>132</v>
      </c>
      <c r="AP2" s="27" t="s">
        <v>162</v>
      </c>
      <c r="AQ2" s="28" t="s">
        <v>163</v>
      </c>
      <c r="AR2" s="58"/>
      <c r="AS2" s="58"/>
      <c r="AT2" s="58"/>
      <c r="AU2" s="58"/>
      <c r="AV2" s="58"/>
      <c r="AW2" s="58"/>
    </row>
    <row r="3" spans="1:49" s="66" customFormat="1" ht="13.5" customHeight="1" thickTop="1">
      <c r="A3" s="128" t="s">
        <v>1</v>
      </c>
      <c r="B3" s="60">
        <v>1</v>
      </c>
      <c r="C3" s="61">
        <v>1</v>
      </c>
      <c r="D3" s="126" t="s">
        <v>205</v>
      </c>
      <c r="E3" s="62" t="s">
        <v>164</v>
      </c>
      <c r="F3" s="48" t="s">
        <v>7</v>
      </c>
      <c r="G3" s="48" t="s">
        <v>164</v>
      </c>
      <c r="H3" s="48" t="s">
        <v>166</v>
      </c>
      <c r="I3" s="48" t="s">
        <v>12</v>
      </c>
      <c r="J3" s="48" t="s">
        <v>14</v>
      </c>
      <c r="K3" s="48" t="s">
        <v>12</v>
      </c>
      <c r="L3" s="48" t="s">
        <v>11</v>
      </c>
      <c r="M3" s="48" t="s">
        <v>164</v>
      </c>
      <c r="N3" s="48" t="s">
        <v>7</v>
      </c>
      <c r="O3" s="48" t="s">
        <v>11</v>
      </c>
      <c r="P3" s="48" t="s">
        <v>7</v>
      </c>
      <c r="Q3" s="48" t="s">
        <v>11</v>
      </c>
      <c r="R3" s="48" t="s">
        <v>7</v>
      </c>
      <c r="S3" s="48" t="s">
        <v>7</v>
      </c>
      <c r="T3" s="48" t="s">
        <v>165</v>
      </c>
      <c r="U3" s="48" t="s">
        <v>167</v>
      </c>
      <c r="V3" s="48" t="s">
        <v>18</v>
      </c>
      <c r="W3" s="48" t="s">
        <v>11</v>
      </c>
      <c r="X3" s="48" t="s">
        <v>8</v>
      </c>
      <c r="Y3" s="48" t="s">
        <v>12</v>
      </c>
      <c r="Z3" s="48" t="s">
        <v>168</v>
      </c>
      <c r="AA3" s="48" t="s">
        <v>168</v>
      </c>
      <c r="AB3" s="48" t="s">
        <v>53</v>
      </c>
      <c r="AC3" s="48" t="s">
        <v>14</v>
      </c>
      <c r="AD3" s="48" t="s">
        <v>18</v>
      </c>
      <c r="AE3" s="48" t="s">
        <v>12</v>
      </c>
      <c r="AF3" s="63" t="s">
        <v>11</v>
      </c>
      <c r="AG3" s="48" t="s">
        <v>7</v>
      </c>
      <c r="AH3" s="48" t="s">
        <v>12</v>
      </c>
      <c r="AI3" s="48" t="s">
        <v>168</v>
      </c>
      <c r="AJ3" s="48" t="s">
        <v>15</v>
      </c>
      <c r="AK3" s="48" t="s">
        <v>18</v>
      </c>
      <c r="AL3" s="48" t="s">
        <v>11</v>
      </c>
      <c r="AM3" s="48" t="s">
        <v>11</v>
      </c>
      <c r="AN3" s="64" t="s">
        <v>12</v>
      </c>
      <c r="AO3" s="64" t="s">
        <v>12</v>
      </c>
      <c r="AP3" s="64"/>
      <c r="AQ3" s="65"/>
    </row>
    <row r="4" spans="1:49" s="73" customFormat="1" ht="12.75" customHeight="1">
      <c r="A4" s="121"/>
      <c r="B4" s="67"/>
      <c r="C4" s="68">
        <v>2</v>
      </c>
      <c r="D4" s="118"/>
      <c r="E4" s="69" t="s">
        <v>91</v>
      </c>
      <c r="F4" s="47" t="s">
        <v>82</v>
      </c>
      <c r="G4" s="47" t="s">
        <v>169</v>
      </c>
      <c r="H4" s="47" t="s">
        <v>74</v>
      </c>
      <c r="I4" s="47" t="s">
        <v>83</v>
      </c>
      <c r="J4" s="47" t="s">
        <v>68</v>
      </c>
      <c r="K4" s="47" t="s">
        <v>114</v>
      </c>
      <c r="L4" s="47" t="s">
        <v>63</v>
      </c>
      <c r="M4" s="47" t="s">
        <v>67</v>
      </c>
      <c r="N4" s="47" t="s">
        <v>116</v>
      </c>
      <c r="O4" s="47" t="s">
        <v>84</v>
      </c>
      <c r="P4" s="47" t="s">
        <v>171</v>
      </c>
      <c r="Q4" s="47" t="s">
        <v>62</v>
      </c>
      <c r="R4" s="47" t="s">
        <v>172</v>
      </c>
      <c r="S4" s="47" t="s">
        <v>66</v>
      </c>
      <c r="T4" s="47" t="s">
        <v>106</v>
      </c>
      <c r="U4" s="47" t="s">
        <v>112</v>
      </c>
      <c r="V4" s="47" t="s">
        <v>97</v>
      </c>
      <c r="W4" s="47" t="s">
        <v>71</v>
      </c>
      <c r="X4" s="47" t="s">
        <v>90</v>
      </c>
      <c r="Y4" s="47" t="s">
        <v>123</v>
      </c>
      <c r="Z4" s="47" t="s">
        <v>86</v>
      </c>
      <c r="AA4" s="47" t="s">
        <v>56</v>
      </c>
      <c r="AB4" s="47" t="s">
        <v>180</v>
      </c>
      <c r="AC4" s="47" t="s">
        <v>111</v>
      </c>
      <c r="AD4" s="47" t="s">
        <v>107</v>
      </c>
      <c r="AE4" s="47" t="s">
        <v>126</v>
      </c>
      <c r="AF4" s="70" t="s">
        <v>170</v>
      </c>
      <c r="AG4" s="47" t="s">
        <v>88</v>
      </c>
      <c r="AH4" s="47" t="s">
        <v>122</v>
      </c>
      <c r="AI4" s="47" t="s">
        <v>117</v>
      </c>
      <c r="AJ4" s="47" t="s">
        <v>175</v>
      </c>
      <c r="AK4" s="47" t="s">
        <v>110</v>
      </c>
      <c r="AL4" s="47" t="s">
        <v>73</v>
      </c>
      <c r="AM4" s="47" t="s">
        <v>95</v>
      </c>
      <c r="AN4" s="71" t="s">
        <v>127</v>
      </c>
      <c r="AO4" s="71" t="s">
        <v>72</v>
      </c>
      <c r="AP4" s="71"/>
      <c r="AQ4" s="72"/>
      <c r="AU4" s="66"/>
    </row>
    <row r="5" spans="1:49" s="66" customFormat="1" ht="13.5" customHeight="1">
      <c r="A5" s="121"/>
      <c r="B5" s="74">
        <v>2</v>
      </c>
      <c r="C5" s="68">
        <v>3</v>
      </c>
      <c r="D5" s="117" t="s">
        <v>206</v>
      </c>
      <c r="E5" s="75" t="s">
        <v>182</v>
      </c>
      <c r="F5" s="48" t="s">
        <v>18</v>
      </c>
      <c r="G5" s="48" t="s">
        <v>18</v>
      </c>
      <c r="H5" s="48" t="s">
        <v>165</v>
      </c>
      <c r="I5" s="48" t="s">
        <v>12</v>
      </c>
      <c r="J5" s="48" t="s">
        <v>11</v>
      </c>
      <c r="K5" s="48" t="s">
        <v>165</v>
      </c>
      <c r="L5" s="48" t="s">
        <v>7</v>
      </c>
      <c r="M5" s="48" t="s">
        <v>167</v>
      </c>
      <c r="N5" s="48" t="s">
        <v>7</v>
      </c>
      <c r="O5" s="48" t="s">
        <v>166</v>
      </c>
      <c r="P5" s="48" t="s">
        <v>11</v>
      </c>
      <c r="Q5" s="48" t="s">
        <v>11</v>
      </c>
      <c r="R5" s="48" t="s">
        <v>7</v>
      </c>
      <c r="S5" s="48" t="s">
        <v>7</v>
      </c>
      <c r="T5" s="48" t="s">
        <v>11</v>
      </c>
      <c r="U5" s="48" t="s">
        <v>7</v>
      </c>
      <c r="V5" s="48" t="s">
        <v>164</v>
      </c>
      <c r="W5" s="48" t="s">
        <v>11</v>
      </c>
      <c r="X5" s="48" t="s">
        <v>168</v>
      </c>
      <c r="Y5" s="48" t="s">
        <v>11</v>
      </c>
      <c r="Z5" s="48" t="s">
        <v>7</v>
      </c>
      <c r="AA5" s="48" t="s">
        <v>11</v>
      </c>
      <c r="AB5" s="48" t="s">
        <v>14</v>
      </c>
      <c r="AC5" s="48" t="s">
        <v>12</v>
      </c>
      <c r="AD5" s="48" t="s">
        <v>14</v>
      </c>
      <c r="AE5" s="48" t="s">
        <v>7</v>
      </c>
      <c r="AF5" s="63" t="s">
        <v>54</v>
      </c>
      <c r="AG5" s="48" t="s">
        <v>12</v>
      </c>
      <c r="AH5" s="48" t="s">
        <v>12</v>
      </c>
      <c r="AI5" s="48" t="s">
        <v>18</v>
      </c>
      <c r="AJ5" s="48" t="s">
        <v>18</v>
      </c>
      <c r="AK5" s="48" t="s">
        <v>7</v>
      </c>
      <c r="AL5" s="48" t="s">
        <v>11</v>
      </c>
      <c r="AM5" s="48" t="s">
        <v>11</v>
      </c>
      <c r="AN5" s="64" t="s">
        <v>11</v>
      </c>
      <c r="AO5" s="64" t="s">
        <v>12</v>
      </c>
      <c r="AP5" s="64"/>
      <c r="AQ5" s="65" t="s">
        <v>17</v>
      </c>
    </row>
    <row r="6" spans="1:49" s="73" customFormat="1" ht="12.75" customHeight="1">
      <c r="A6" s="121"/>
      <c r="B6" s="67"/>
      <c r="C6" s="68">
        <v>4</v>
      </c>
      <c r="D6" s="118"/>
      <c r="E6" s="76" t="s">
        <v>180</v>
      </c>
      <c r="F6" s="47" t="s">
        <v>97</v>
      </c>
      <c r="G6" s="47" t="s">
        <v>107</v>
      </c>
      <c r="H6" s="47" t="s">
        <v>106</v>
      </c>
      <c r="I6" s="47" t="s">
        <v>83</v>
      </c>
      <c r="J6" s="47" t="s">
        <v>111</v>
      </c>
      <c r="K6" s="47" t="s">
        <v>101</v>
      </c>
      <c r="L6" s="47" t="s">
        <v>61</v>
      </c>
      <c r="M6" s="47" t="s">
        <v>112</v>
      </c>
      <c r="N6" s="47" t="s">
        <v>116</v>
      </c>
      <c r="O6" s="47" t="s">
        <v>170</v>
      </c>
      <c r="P6" s="47" t="s">
        <v>169</v>
      </c>
      <c r="Q6" s="47" t="s">
        <v>62</v>
      </c>
      <c r="R6" s="47" t="s">
        <v>172</v>
      </c>
      <c r="S6" s="47" t="s">
        <v>66</v>
      </c>
      <c r="T6" s="47" t="s">
        <v>67</v>
      </c>
      <c r="U6" s="47" t="s">
        <v>82</v>
      </c>
      <c r="V6" s="47" t="s">
        <v>91</v>
      </c>
      <c r="W6" s="47" t="s">
        <v>71</v>
      </c>
      <c r="X6" s="47" t="s">
        <v>117</v>
      </c>
      <c r="Y6" s="47" t="s">
        <v>75</v>
      </c>
      <c r="Z6" s="47" t="s">
        <v>88</v>
      </c>
      <c r="AA6" s="47" t="s">
        <v>79</v>
      </c>
      <c r="AB6" s="47" t="s">
        <v>174</v>
      </c>
      <c r="AC6" s="47" t="s">
        <v>89</v>
      </c>
      <c r="AD6" s="47" t="s">
        <v>78</v>
      </c>
      <c r="AE6" s="47" t="s">
        <v>136</v>
      </c>
      <c r="AF6" s="70" t="s">
        <v>128</v>
      </c>
      <c r="AG6" s="47" t="s">
        <v>126</v>
      </c>
      <c r="AH6" s="47" t="s">
        <v>122</v>
      </c>
      <c r="AI6" s="47" t="s">
        <v>80</v>
      </c>
      <c r="AJ6" s="47" t="s">
        <v>110</v>
      </c>
      <c r="AK6" s="47" t="s">
        <v>76</v>
      </c>
      <c r="AL6" s="47" t="s">
        <v>73</v>
      </c>
      <c r="AM6" s="47" t="s">
        <v>95</v>
      </c>
      <c r="AN6" s="71" t="s">
        <v>77</v>
      </c>
      <c r="AO6" s="71" t="s">
        <v>72</v>
      </c>
      <c r="AP6" s="71"/>
      <c r="AQ6" s="72" t="s">
        <v>134</v>
      </c>
      <c r="AU6" s="66"/>
    </row>
    <row r="7" spans="1:49" s="66" customFormat="1" ht="13.5" customHeight="1">
      <c r="A7" s="121"/>
      <c r="B7" s="74">
        <v>3</v>
      </c>
      <c r="C7" s="68">
        <v>5</v>
      </c>
      <c r="D7" s="117" t="s">
        <v>207</v>
      </c>
      <c r="E7" s="75" t="s">
        <v>18</v>
      </c>
      <c r="F7" s="48" t="s">
        <v>178</v>
      </c>
      <c r="G7" s="48" t="s">
        <v>167</v>
      </c>
      <c r="H7" s="48" t="s">
        <v>18</v>
      </c>
      <c r="I7" s="48" t="s">
        <v>164</v>
      </c>
      <c r="J7" s="48" t="s">
        <v>11</v>
      </c>
      <c r="K7" s="48" t="s">
        <v>18</v>
      </c>
      <c r="L7" s="48" t="s">
        <v>7</v>
      </c>
      <c r="M7" s="48" t="s">
        <v>166</v>
      </c>
      <c r="N7" s="48" t="s">
        <v>11</v>
      </c>
      <c r="O7" s="48" t="s">
        <v>54</v>
      </c>
      <c r="P7" s="48" t="s">
        <v>7</v>
      </c>
      <c r="Q7" s="48" t="s">
        <v>164</v>
      </c>
      <c r="R7" s="48" t="s">
        <v>164</v>
      </c>
      <c r="S7" s="48" t="s">
        <v>167</v>
      </c>
      <c r="T7" s="48" t="s">
        <v>12</v>
      </c>
      <c r="U7" s="48" t="s">
        <v>7</v>
      </c>
      <c r="V7" s="48" t="s">
        <v>11</v>
      </c>
      <c r="W7" s="48" t="s">
        <v>182</v>
      </c>
      <c r="X7" s="48" t="s">
        <v>11</v>
      </c>
      <c r="Y7" s="48" t="s">
        <v>12</v>
      </c>
      <c r="Z7" s="48" t="s">
        <v>7</v>
      </c>
      <c r="AA7" s="48" t="s">
        <v>11</v>
      </c>
      <c r="AB7" s="48" t="s">
        <v>8</v>
      </c>
      <c r="AC7" s="48" t="s">
        <v>12</v>
      </c>
      <c r="AD7" s="48" t="s">
        <v>12</v>
      </c>
      <c r="AE7" s="48" t="s">
        <v>14</v>
      </c>
      <c r="AF7" s="63" t="s">
        <v>7</v>
      </c>
      <c r="AG7" s="48" t="s">
        <v>12</v>
      </c>
      <c r="AH7" s="48" t="s">
        <v>15</v>
      </c>
      <c r="AI7" s="48" t="s">
        <v>11</v>
      </c>
      <c r="AJ7" s="48" t="s">
        <v>54</v>
      </c>
      <c r="AK7" s="48" t="s">
        <v>168</v>
      </c>
      <c r="AL7" s="48" t="s">
        <v>18</v>
      </c>
      <c r="AM7" s="48" t="s">
        <v>54</v>
      </c>
      <c r="AN7" s="64" t="s">
        <v>13</v>
      </c>
      <c r="AO7" s="64" t="s">
        <v>11</v>
      </c>
      <c r="AP7" s="64"/>
      <c r="AQ7" s="65" t="s">
        <v>17</v>
      </c>
    </row>
    <row r="8" spans="1:49" s="73" customFormat="1" ht="12.75" customHeight="1">
      <c r="A8" s="121"/>
      <c r="B8" s="67"/>
      <c r="C8" s="68">
        <v>6</v>
      </c>
      <c r="D8" s="118"/>
      <c r="E8" s="76" t="s">
        <v>97</v>
      </c>
      <c r="F8" s="47" t="s">
        <v>62</v>
      </c>
      <c r="G8" s="47" t="s">
        <v>86</v>
      </c>
      <c r="H8" s="47" t="s">
        <v>80</v>
      </c>
      <c r="I8" s="47" t="s">
        <v>169</v>
      </c>
      <c r="J8" s="47" t="s">
        <v>111</v>
      </c>
      <c r="K8" s="47" t="s">
        <v>107</v>
      </c>
      <c r="L8" s="47" t="s">
        <v>61</v>
      </c>
      <c r="M8" s="70" t="s">
        <v>170</v>
      </c>
      <c r="N8" s="47" t="s">
        <v>63</v>
      </c>
      <c r="O8" s="47" t="s">
        <v>59</v>
      </c>
      <c r="P8" s="47" t="s">
        <v>171</v>
      </c>
      <c r="Q8" s="77" t="s">
        <v>67</v>
      </c>
      <c r="R8" s="47" t="s">
        <v>91</v>
      </c>
      <c r="S8" s="47" t="s">
        <v>112</v>
      </c>
      <c r="T8" s="47" t="s">
        <v>72</v>
      </c>
      <c r="U8" s="47" t="s">
        <v>82</v>
      </c>
      <c r="V8" s="47" t="s">
        <v>68</v>
      </c>
      <c r="W8" s="47" t="s">
        <v>101</v>
      </c>
      <c r="X8" s="47" t="s">
        <v>95</v>
      </c>
      <c r="Y8" s="47" t="s">
        <v>123</v>
      </c>
      <c r="Z8" s="47" t="s">
        <v>88</v>
      </c>
      <c r="AA8" s="47" t="s">
        <v>79</v>
      </c>
      <c r="AB8" s="47" t="s">
        <v>106</v>
      </c>
      <c r="AC8" s="47" t="s">
        <v>89</v>
      </c>
      <c r="AD8" s="47" t="s">
        <v>114</v>
      </c>
      <c r="AE8" s="47" t="s">
        <v>75</v>
      </c>
      <c r="AF8" s="70" t="s">
        <v>76</v>
      </c>
      <c r="AG8" s="47" t="s">
        <v>126</v>
      </c>
      <c r="AH8" s="47" t="s">
        <v>175</v>
      </c>
      <c r="AI8" s="47" t="s">
        <v>77</v>
      </c>
      <c r="AJ8" s="47" t="s">
        <v>136</v>
      </c>
      <c r="AK8" s="47" t="s">
        <v>56</v>
      </c>
      <c r="AL8" s="47" t="s">
        <v>110</v>
      </c>
      <c r="AM8" s="47" t="s">
        <v>128</v>
      </c>
      <c r="AN8" s="71" t="s">
        <v>92</v>
      </c>
      <c r="AO8" s="71" t="s">
        <v>174</v>
      </c>
      <c r="AP8" s="71"/>
      <c r="AQ8" s="72" t="s">
        <v>134</v>
      </c>
      <c r="AU8" s="66"/>
    </row>
    <row r="9" spans="1:49" s="66" customFormat="1" ht="13.5" customHeight="1">
      <c r="A9" s="121"/>
      <c r="B9" s="74">
        <v>4</v>
      </c>
      <c r="C9" s="68">
        <v>7</v>
      </c>
      <c r="D9" s="117" t="s">
        <v>208</v>
      </c>
      <c r="E9" s="75" t="s">
        <v>11</v>
      </c>
      <c r="F9" s="48" t="s">
        <v>7</v>
      </c>
      <c r="G9" s="48" t="s">
        <v>12</v>
      </c>
      <c r="H9" s="48" t="s">
        <v>11</v>
      </c>
      <c r="I9" s="48" t="s">
        <v>54</v>
      </c>
      <c r="J9" s="48" t="s">
        <v>12</v>
      </c>
      <c r="K9" s="48" t="s">
        <v>7</v>
      </c>
      <c r="L9" s="48" t="s">
        <v>167</v>
      </c>
      <c r="M9" s="48" t="s">
        <v>12</v>
      </c>
      <c r="N9" s="48" t="s">
        <v>11</v>
      </c>
      <c r="O9" s="48" t="s">
        <v>182</v>
      </c>
      <c r="P9" s="48" t="s">
        <v>164</v>
      </c>
      <c r="Q9" s="48" t="s">
        <v>18</v>
      </c>
      <c r="R9" s="48" t="s">
        <v>11</v>
      </c>
      <c r="S9" s="48" t="s">
        <v>164</v>
      </c>
      <c r="T9" s="48" t="s">
        <v>18</v>
      </c>
      <c r="U9" s="48" t="s">
        <v>11</v>
      </c>
      <c r="V9" s="78" t="s">
        <v>7</v>
      </c>
      <c r="W9" s="48" t="s">
        <v>54</v>
      </c>
      <c r="X9" s="48" t="s">
        <v>12</v>
      </c>
      <c r="Y9" s="48" t="s">
        <v>9</v>
      </c>
      <c r="Z9" s="48" t="s">
        <v>18</v>
      </c>
      <c r="AA9" s="48" t="s">
        <v>7</v>
      </c>
      <c r="AB9" s="48" t="s">
        <v>11</v>
      </c>
      <c r="AC9" s="48" t="s">
        <v>168</v>
      </c>
      <c r="AD9" s="48" t="s">
        <v>8</v>
      </c>
      <c r="AE9" s="48" t="s">
        <v>168</v>
      </c>
      <c r="AF9" s="63" t="s">
        <v>7</v>
      </c>
      <c r="AG9" s="48" t="s">
        <v>8</v>
      </c>
      <c r="AH9" s="48" t="s">
        <v>54</v>
      </c>
      <c r="AI9" s="48" t="s">
        <v>12</v>
      </c>
      <c r="AJ9" s="48" t="s">
        <v>11</v>
      </c>
      <c r="AK9" s="48" t="s">
        <v>13</v>
      </c>
      <c r="AL9" s="48" t="s">
        <v>8</v>
      </c>
      <c r="AM9" s="48" t="s">
        <v>54</v>
      </c>
      <c r="AN9" s="64" t="s">
        <v>168</v>
      </c>
      <c r="AO9" s="64" t="s">
        <v>11</v>
      </c>
      <c r="AP9" s="64"/>
      <c r="AQ9" s="65" t="s">
        <v>17</v>
      </c>
    </row>
    <row r="10" spans="1:49" s="73" customFormat="1" ht="12.75" customHeight="1">
      <c r="A10" s="121"/>
      <c r="B10" s="67"/>
      <c r="C10" s="68">
        <v>8</v>
      </c>
      <c r="D10" s="118"/>
      <c r="E10" s="76" t="s">
        <v>51</v>
      </c>
      <c r="F10" s="47" t="s">
        <v>82</v>
      </c>
      <c r="G10" s="47" t="s">
        <v>83</v>
      </c>
      <c r="H10" s="47" t="s">
        <v>84</v>
      </c>
      <c r="I10" s="47" t="s">
        <v>59</v>
      </c>
      <c r="J10" s="47" t="s">
        <v>60</v>
      </c>
      <c r="K10" s="47" t="s">
        <v>52</v>
      </c>
      <c r="L10" s="47" t="s">
        <v>112</v>
      </c>
      <c r="M10" s="47" t="s">
        <v>72</v>
      </c>
      <c r="N10" s="47" t="s">
        <v>63</v>
      </c>
      <c r="O10" s="47" t="s">
        <v>180</v>
      </c>
      <c r="P10" s="47" t="s">
        <v>67</v>
      </c>
      <c r="Q10" s="47" t="s">
        <v>107</v>
      </c>
      <c r="R10" s="47" t="s">
        <v>137</v>
      </c>
      <c r="S10" s="47" t="s">
        <v>91</v>
      </c>
      <c r="T10" s="47" t="s">
        <v>97</v>
      </c>
      <c r="U10" s="47" t="s">
        <v>179</v>
      </c>
      <c r="V10" s="47" t="s">
        <v>61</v>
      </c>
      <c r="W10" s="47" t="s">
        <v>66</v>
      </c>
      <c r="X10" s="47" t="s">
        <v>122</v>
      </c>
      <c r="Y10" s="47" t="s">
        <v>171</v>
      </c>
      <c r="Z10" s="47" t="s">
        <v>80</v>
      </c>
      <c r="AA10" s="47" t="s">
        <v>70</v>
      </c>
      <c r="AB10" s="47" t="s">
        <v>73</v>
      </c>
      <c r="AC10" s="47" t="s">
        <v>86</v>
      </c>
      <c r="AD10" s="47" t="s">
        <v>101</v>
      </c>
      <c r="AE10" s="47" t="s">
        <v>56</v>
      </c>
      <c r="AF10" s="70" t="s">
        <v>76</v>
      </c>
      <c r="AG10" s="47" t="s">
        <v>106</v>
      </c>
      <c r="AH10" s="47" t="s">
        <v>136</v>
      </c>
      <c r="AI10" s="47" t="s">
        <v>114</v>
      </c>
      <c r="AJ10" s="47" t="s">
        <v>78</v>
      </c>
      <c r="AK10" s="47" t="s">
        <v>92</v>
      </c>
      <c r="AL10" s="47" t="s">
        <v>90</v>
      </c>
      <c r="AM10" s="47" t="s">
        <v>128</v>
      </c>
      <c r="AN10" s="71" t="s">
        <v>117</v>
      </c>
      <c r="AO10" s="71" t="s">
        <v>174</v>
      </c>
      <c r="AP10" s="71"/>
      <c r="AQ10" s="72" t="s">
        <v>134</v>
      </c>
      <c r="AU10" s="66"/>
    </row>
    <row r="11" spans="1:49" s="66" customFormat="1" ht="13.5" customHeight="1">
      <c r="A11" s="121"/>
      <c r="B11" s="74">
        <v>5</v>
      </c>
      <c r="C11" s="68">
        <v>9</v>
      </c>
      <c r="D11" s="117" t="s">
        <v>209</v>
      </c>
      <c r="E11" s="75" t="s">
        <v>210</v>
      </c>
      <c r="F11" s="48" t="s">
        <v>210</v>
      </c>
      <c r="G11" s="48" t="s">
        <v>210</v>
      </c>
      <c r="H11" s="48" t="s">
        <v>210</v>
      </c>
      <c r="I11" s="48" t="s">
        <v>210</v>
      </c>
      <c r="J11" s="48" t="s">
        <v>210</v>
      </c>
      <c r="K11" s="48" t="s">
        <v>210</v>
      </c>
      <c r="L11" s="48" t="s">
        <v>210</v>
      </c>
      <c r="M11" s="48" t="s">
        <v>210</v>
      </c>
      <c r="N11" s="48" t="s">
        <v>210</v>
      </c>
      <c r="O11" s="48" t="s">
        <v>210</v>
      </c>
      <c r="P11" s="48" t="s">
        <v>210</v>
      </c>
      <c r="Q11" s="48" t="s">
        <v>210</v>
      </c>
      <c r="R11" s="48" t="s">
        <v>210</v>
      </c>
      <c r="S11" s="48" t="s">
        <v>210</v>
      </c>
      <c r="T11" s="48" t="s">
        <v>210</v>
      </c>
      <c r="U11" s="48" t="s">
        <v>210</v>
      </c>
      <c r="V11" s="48" t="s">
        <v>210</v>
      </c>
      <c r="W11" s="48" t="s">
        <v>210</v>
      </c>
      <c r="X11" s="78" t="s">
        <v>138</v>
      </c>
      <c r="Y11" s="78" t="s">
        <v>138</v>
      </c>
      <c r="Z11" s="78" t="s">
        <v>138</v>
      </c>
      <c r="AA11" s="78" t="s">
        <v>138</v>
      </c>
      <c r="AB11" s="78" t="s">
        <v>138</v>
      </c>
      <c r="AC11" s="78" t="s">
        <v>138</v>
      </c>
      <c r="AD11" s="78" t="s">
        <v>138</v>
      </c>
      <c r="AE11" s="78" t="s">
        <v>138</v>
      </c>
      <c r="AF11" s="79" t="s">
        <v>138</v>
      </c>
      <c r="AG11" s="78" t="s">
        <v>138</v>
      </c>
      <c r="AH11" s="78" t="s">
        <v>138</v>
      </c>
      <c r="AI11" s="78" t="s">
        <v>138</v>
      </c>
      <c r="AJ11" s="78" t="s">
        <v>138</v>
      </c>
      <c r="AK11" s="78" t="s">
        <v>138</v>
      </c>
      <c r="AL11" s="78" t="s">
        <v>138</v>
      </c>
      <c r="AM11" s="78" t="s">
        <v>138</v>
      </c>
      <c r="AN11" s="78" t="s">
        <v>138</v>
      </c>
      <c r="AO11" s="78" t="s">
        <v>138</v>
      </c>
      <c r="AP11" s="78"/>
      <c r="AQ11" s="78"/>
    </row>
    <row r="12" spans="1:49" s="73" customFormat="1" ht="12.75" customHeight="1" thickBot="1">
      <c r="A12" s="121"/>
      <c r="B12" s="80"/>
      <c r="C12" s="68">
        <v>10</v>
      </c>
      <c r="D12" s="119"/>
      <c r="E12" s="76" t="s">
        <v>51</v>
      </c>
      <c r="F12" s="47" t="s">
        <v>82</v>
      </c>
      <c r="G12" s="47" t="s">
        <v>83</v>
      </c>
      <c r="H12" s="47" t="s">
        <v>84</v>
      </c>
      <c r="I12" s="77" t="s">
        <v>59</v>
      </c>
      <c r="J12" s="77" t="s">
        <v>60</v>
      </c>
      <c r="K12" s="77" t="s">
        <v>52</v>
      </c>
      <c r="L12" s="77" t="s">
        <v>61</v>
      </c>
      <c r="M12" s="77" t="s">
        <v>72</v>
      </c>
      <c r="N12" s="77" t="s">
        <v>63</v>
      </c>
      <c r="O12" s="77" t="s">
        <v>86</v>
      </c>
      <c r="P12" s="77" t="s">
        <v>169</v>
      </c>
      <c r="Q12" s="77" t="s">
        <v>69</v>
      </c>
      <c r="R12" s="77" t="s">
        <v>137</v>
      </c>
      <c r="S12" s="77" t="s">
        <v>181</v>
      </c>
      <c r="T12" s="77" t="s">
        <v>67</v>
      </c>
      <c r="U12" s="77" t="s">
        <v>179</v>
      </c>
      <c r="V12" s="77" t="s">
        <v>68</v>
      </c>
      <c r="W12" s="77" t="s">
        <v>71</v>
      </c>
      <c r="X12" s="77" t="s">
        <v>95</v>
      </c>
      <c r="Y12" s="77" t="s">
        <v>123</v>
      </c>
      <c r="Z12" s="77" t="s">
        <v>88</v>
      </c>
      <c r="AA12" s="77" t="s">
        <v>70</v>
      </c>
      <c r="AB12" s="77" t="s">
        <v>73</v>
      </c>
      <c r="AC12" s="77" t="s">
        <v>89</v>
      </c>
      <c r="AD12" s="77" t="s">
        <v>125</v>
      </c>
      <c r="AE12" s="77" t="s">
        <v>75</v>
      </c>
      <c r="AF12" s="81" t="s">
        <v>76</v>
      </c>
      <c r="AG12" s="77" t="s">
        <v>174</v>
      </c>
      <c r="AH12" s="77" t="s">
        <v>180</v>
      </c>
      <c r="AI12" s="77" t="s">
        <v>77</v>
      </c>
      <c r="AJ12" s="77" t="s">
        <v>78</v>
      </c>
      <c r="AK12" s="77" t="s">
        <v>92</v>
      </c>
      <c r="AL12" s="77" t="s">
        <v>90</v>
      </c>
      <c r="AM12" s="77" t="s">
        <v>126</v>
      </c>
      <c r="AN12" s="82" t="s">
        <v>104</v>
      </c>
      <c r="AO12" s="82" t="s">
        <v>131</v>
      </c>
      <c r="AP12" s="82"/>
      <c r="AQ12" s="83"/>
      <c r="AU12" s="66"/>
    </row>
    <row r="13" spans="1:49" s="66" customFormat="1" ht="13.5" customHeight="1" thickTop="1">
      <c r="A13" s="120" t="s">
        <v>2</v>
      </c>
      <c r="B13" s="84">
        <v>1</v>
      </c>
      <c r="C13" s="85">
        <v>11</v>
      </c>
      <c r="D13" s="126" t="s">
        <v>205</v>
      </c>
      <c r="E13" s="75" t="s">
        <v>12</v>
      </c>
      <c r="F13" s="78" t="s">
        <v>11</v>
      </c>
      <c r="G13" s="78" t="s">
        <v>18</v>
      </c>
      <c r="H13" s="78" t="s">
        <v>167</v>
      </c>
      <c r="I13" s="86" t="s">
        <v>182</v>
      </c>
      <c r="J13" s="86" t="s">
        <v>54</v>
      </c>
      <c r="K13" s="86" t="s">
        <v>15</v>
      </c>
      <c r="L13" s="86" t="s">
        <v>11</v>
      </c>
      <c r="M13" s="86" t="s">
        <v>165</v>
      </c>
      <c r="N13" s="86" t="s">
        <v>167</v>
      </c>
      <c r="O13" s="86" t="s">
        <v>12</v>
      </c>
      <c r="P13" s="86" t="s">
        <v>54</v>
      </c>
      <c r="Q13" s="86" t="s">
        <v>14</v>
      </c>
      <c r="R13" s="86" t="s">
        <v>178</v>
      </c>
      <c r="S13" s="86" t="s">
        <v>54</v>
      </c>
      <c r="T13" s="86" t="s">
        <v>18</v>
      </c>
      <c r="U13" s="86" t="s">
        <v>178</v>
      </c>
      <c r="V13" s="86" t="s">
        <v>164</v>
      </c>
      <c r="W13" s="86" t="s">
        <v>9</v>
      </c>
      <c r="X13" s="86" t="s">
        <v>9</v>
      </c>
      <c r="Y13" s="86" t="s">
        <v>54</v>
      </c>
      <c r="Z13" s="86" t="s">
        <v>14</v>
      </c>
      <c r="AA13" s="86" t="s">
        <v>7</v>
      </c>
      <c r="AB13" s="86" t="s">
        <v>15</v>
      </c>
      <c r="AC13" s="86" t="s">
        <v>11</v>
      </c>
      <c r="AD13" s="86" t="s">
        <v>11</v>
      </c>
      <c r="AE13" s="86" t="s">
        <v>177</v>
      </c>
      <c r="AF13" s="87" t="s">
        <v>12</v>
      </c>
      <c r="AG13" s="86" t="s">
        <v>8</v>
      </c>
      <c r="AH13" s="86" t="s">
        <v>13</v>
      </c>
      <c r="AI13" s="86" t="s">
        <v>8</v>
      </c>
      <c r="AJ13" s="86" t="s">
        <v>7</v>
      </c>
      <c r="AK13" s="86" t="s">
        <v>8</v>
      </c>
      <c r="AL13" s="86" t="s">
        <v>13</v>
      </c>
      <c r="AM13" s="86" t="s">
        <v>18</v>
      </c>
      <c r="AN13" s="88" t="s">
        <v>54</v>
      </c>
      <c r="AO13" s="88" t="s">
        <v>7</v>
      </c>
      <c r="AP13" s="88"/>
      <c r="AQ13" s="89"/>
    </row>
    <row r="14" spans="1:49" ht="12.75" customHeight="1">
      <c r="A14" s="121"/>
      <c r="B14" s="67"/>
      <c r="C14" s="68">
        <v>12</v>
      </c>
      <c r="D14" s="118"/>
      <c r="E14" s="76" t="s">
        <v>60</v>
      </c>
      <c r="F14" s="47" t="s">
        <v>100</v>
      </c>
      <c r="G14" s="47" t="s">
        <v>107</v>
      </c>
      <c r="H14" s="47" t="s">
        <v>112</v>
      </c>
      <c r="I14" s="47" t="s">
        <v>103</v>
      </c>
      <c r="J14" s="47" t="s">
        <v>136</v>
      </c>
      <c r="K14" s="47" t="s">
        <v>185</v>
      </c>
      <c r="L14" s="47" t="s">
        <v>63</v>
      </c>
      <c r="M14" s="47" t="s">
        <v>101</v>
      </c>
      <c r="N14" s="47" t="s">
        <v>96</v>
      </c>
      <c r="O14" s="47" t="s">
        <v>114</v>
      </c>
      <c r="P14" s="47" t="s">
        <v>104</v>
      </c>
      <c r="Q14" s="47" t="s">
        <v>98</v>
      </c>
      <c r="R14" s="47" t="s">
        <v>62</v>
      </c>
      <c r="S14" s="47" t="s">
        <v>81</v>
      </c>
      <c r="T14" s="47" t="s">
        <v>97</v>
      </c>
      <c r="U14" s="47" t="s">
        <v>179</v>
      </c>
      <c r="V14" s="47" t="s">
        <v>91</v>
      </c>
      <c r="W14" s="47" t="s">
        <v>94</v>
      </c>
      <c r="X14" s="47" t="s">
        <v>184</v>
      </c>
      <c r="Y14" s="47" t="s">
        <v>118</v>
      </c>
      <c r="Z14" s="47" t="s">
        <v>111</v>
      </c>
      <c r="AA14" s="47" t="s">
        <v>70</v>
      </c>
      <c r="AB14" s="47" t="s">
        <v>139</v>
      </c>
      <c r="AC14" s="47" t="s">
        <v>51</v>
      </c>
      <c r="AD14" s="47" t="s">
        <v>65</v>
      </c>
      <c r="AE14" s="47" t="s">
        <v>186</v>
      </c>
      <c r="AF14" s="70" t="s">
        <v>127</v>
      </c>
      <c r="AG14" s="47" t="s">
        <v>106</v>
      </c>
      <c r="AH14" s="47" t="s">
        <v>193</v>
      </c>
      <c r="AI14" s="47" t="s">
        <v>87</v>
      </c>
      <c r="AJ14" s="47" t="s">
        <v>183</v>
      </c>
      <c r="AK14" s="47" t="s">
        <v>187</v>
      </c>
      <c r="AL14" s="47" t="s">
        <v>173</v>
      </c>
      <c r="AM14" s="47" t="s">
        <v>110</v>
      </c>
      <c r="AN14" s="71" t="s">
        <v>121</v>
      </c>
      <c r="AO14" s="71" t="s">
        <v>66</v>
      </c>
      <c r="AP14" s="71"/>
      <c r="AQ14" s="72"/>
      <c r="AU14" s="66"/>
    </row>
    <row r="15" spans="1:49" s="66" customFormat="1" ht="13.5" customHeight="1">
      <c r="A15" s="121"/>
      <c r="B15" s="74">
        <v>2</v>
      </c>
      <c r="C15" s="68">
        <v>13</v>
      </c>
      <c r="D15" s="117" t="s">
        <v>206</v>
      </c>
      <c r="E15" s="75" t="s">
        <v>18</v>
      </c>
      <c r="F15" s="48" t="s">
        <v>11</v>
      </c>
      <c r="G15" s="48" t="s">
        <v>166</v>
      </c>
      <c r="H15" s="48" t="s">
        <v>177</v>
      </c>
      <c r="I15" s="48" t="s">
        <v>178</v>
      </c>
      <c r="J15" s="48" t="s">
        <v>11</v>
      </c>
      <c r="K15" s="48" t="s">
        <v>177</v>
      </c>
      <c r="L15" s="48" t="s">
        <v>18</v>
      </c>
      <c r="M15" s="48" t="s">
        <v>14</v>
      </c>
      <c r="N15" s="48" t="s">
        <v>54</v>
      </c>
      <c r="O15" s="48" t="s">
        <v>164</v>
      </c>
      <c r="P15" s="48" t="s">
        <v>182</v>
      </c>
      <c r="Q15" s="48" t="s">
        <v>7</v>
      </c>
      <c r="R15" s="48" t="s">
        <v>7</v>
      </c>
      <c r="S15" s="48" t="s">
        <v>18</v>
      </c>
      <c r="T15" s="48" t="s">
        <v>182</v>
      </c>
      <c r="U15" s="48" t="s">
        <v>165</v>
      </c>
      <c r="V15" s="48" t="s">
        <v>178</v>
      </c>
      <c r="W15" s="48" t="s">
        <v>7</v>
      </c>
      <c r="X15" s="48" t="s">
        <v>13</v>
      </c>
      <c r="Y15" s="48" t="s">
        <v>7</v>
      </c>
      <c r="Z15" s="48" t="s">
        <v>8</v>
      </c>
      <c r="AA15" s="48" t="s">
        <v>15</v>
      </c>
      <c r="AB15" s="48" t="s">
        <v>13</v>
      </c>
      <c r="AC15" s="48" t="s">
        <v>11</v>
      </c>
      <c r="AD15" s="48" t="s">
        <v>13</v>
      </c>
      <c r="AE15" s="48" t="s">
        <v>7</v>
      </c>
      <c r="AF15" s="63" t="s">
        <v>177</v>
      </c>
      <c r="AG15" s="48" t="s">
        <v>14</v>
      </c>
      <c r="AH15" s="48" t="s">
        <v>10</v>
      </c>
      <c r="AI15" s="48" t="s">
        <v>12</v>
      </c>
      <c r="AJ15" s="48" t="s">
        <v>168</v>
      </c>
      <c r="AK15" s="48" t="s">
        <v>53</v>
      </c>
      <c r="AL15" s="48" t="s">
        <v>9</v>
      </c>
      <c r="AM15" s="48" t="s">
        <v>7</v>
      </c>
      <c r="AN15" s="64" t="s">
        <v>54</v>
      </c>
      <c r="AO15" s="64" t="s">
        <v>18</v>
      </c>
      <c r="AP15" s="64"/>
      <c r="AQ15" s="65"/>
    </row>
    <row r="16" spans="1:49" ht="11.65">
      <c r="A16" s="121"/>
      <c r="B16" s="67"/>
      <c r="C16" s="68">
        <v>14</v>
      </c>
      <c r="D16" s="118"/>
      <c r="E16" s="76" t="s">
        <v>97</v>
      </c>
      <c r="F16" s="47" t="s">
        <v>100</v>
      </c>
      <c r="G16" s="47" t="s">
        <v>74</v>
      </c>
      <c r="H16" s="47" t="s">
        <v>188</v>
      </c>
      <c r="I16" s="47" t="s">
        <v>65</v>
      </c>
      <c r="J16" s="47" t="s">
        <v>111</v>
      </c>
      <c r="K16" s="47" t="s">
        <v>142</v>
      </c>
      <c r="L16" s="47" t="s">
        <v>80</v>
      </c>
      <c r="M16" s="47" t="s">
        <v>98</v>
      </c>
      <c r="N16" s="47" t="s">
        <v>104</v>
      </c>
      <c r="O16" s="47" t="s">
        <v>91</v>
      </c>
      <c r="P16" s="47" t="s">
        <v>101</v>
      </c>
      <c r="Q16" s="47" t="s">
        <v>183</v>
      </c>
      <c r="R16" s="47" t="s">
        <v>172</v>
      </c>
      <c r="S16" s="47" t="s">
        <v>107</v>
      </c>
      <c r="T16" s="47" t="s">
        <v>218</v>
      </c>
      <c r="U16" s="47" t="s">
        <v>87</v>
      </c>
      <c r="V16" s="47" t="s">
        <v>62</v>
      </c>
      <c r="W16" s="47" t="s">
        <v>66</v>
      </c>
      <c r="X16" s="47" t="s">
        <v>193</v>
      </c>
      <c r="Y16" s="47" t="s">
        <v>70</v>
      </c>
      <c r="Z16" s="47" t="s">
        <v>187</v>
      </c>
      <c r="AA16" s="47" t="s">
        <v>139</v>
      </c>
      <c r="AB16" s="47" t="s">
        <v>173</v>
      </c>
      <c r="AC16" s="47" t="s">
        <v>51</v>
      </c>
      <c r="AD16" s="47" t="s">
        <v>198</v>
      </c>
      <c r="AE16" s="47" t="s">
        <v>136</v>
      </c>
      <c r="AF16" s="70" t="s">
        <v>186</v>
      </c>
      <c r="AG16" s="47" t="s">
        <v>174</v>
      </c>
      <c r="AH16" s="47" t="s">
        <v>64</v>
      </c>
      <c r="AI16" s="47" t="s">
        <v>114</v>
      </c>
      <c r="AJ16" s="47" t="s">
        <v>109</v>
      </c>
      <c r="AK16" s="47" t="s">
        <v>216</v>
      </c>
      <c r="AL16" s="47" t="s">
        <v>184</v>
      </c>
      <c r="AM16" s="47" t="s">
        <v>94</v>
      </c>
      <c r="AN16" s="71" t="s">
        <v>121</v>
      </c>
      <c r="AO16" s="71" t="s">
        <v>110</v>
      </c>
      <c r="AP16" s="71"/>
      <c r="AQ16" s="72"/>
      <c r="AU16" s="66"/>
    </row>
    <row r="17" spans="1:47" s="66" customFormat="1" ht="13.5" customHeight="1">
      <c r="A17" s="121"/>
      <c r="B17" s="74">
        <v>3</v>
      </c>
      <c r="C17" s="68">
        <v>15</v>
      </c>
      <c r="D17" s="117" t="s">
        <v>207</v>
      </c>
      <c r="E17" s="75" t="s">
        <v>14</v>
      </c>
      <c r="F17" s="48" t="s">
        <v>177</v>
      </c>
      <c r="G17" s="48" t="s">
        <v>178</v>
      </c>
      <c r="H17" s="48" t="s">
        <v>182</v>
      </c>
      <c r="I17" s="48" t="s">
        <v>11</v>
      </c>
      <c r="J17" s="48" t="s">
        <v>18</v>
      </c>
      <c r="K17" s="48" t="s">
        <v>167</v>
      </c>
      <c r="L17" s="48" t="s">
        <v>15</v>
      </c>
      <c r="M17" s="48" t="s">
        <v>7</v>
      </c>
      <c r="N17" s="48" t="s">
        <v>182</v>
      </c>
      <c r="O17" s="48" t="s">
        <v>7</v>
      </c>
      <c r="P17" s="48" t="s">
        <v>166</v>
      </c>
      <c r="Q17" s="48" t="s">
        <v>177</v>
      </c>
      <c r="R17" s="48" t="s">
        <v>11</v>
      </c>
      <c r="S17" s="48" t="s">
        <v>178</v>
      </c>
      <c r="T17" s="48" t="s">
        <v>164</v>
      </c>
      <c r="U17" s="48" t="s">
        <v>18</v>
      </c>
      <c r="V17" s="48" t="s">
        <v>9</v>
      </c>
      <c r="W17" s="48" t="s">
        <v>7</v>
      </c>
      <c r="X17" s="48" t="s">
        <v>8</v>
      </c>
      <c r="Y17" s="48" t="s">
        <v>15</v>
      </c>
      <c r="Z17" s="48" t="s">
        <v>54</v>
      </c>
      <c r="AA17" s="48" t="s">
        <v>9</v>
      </c>
      <c r="AB17" s="48" t="s">
        <v>7</v>
      </c>
      <c r="AC17" s="48" t="s">
        <v>177</v>
      </c>
      <c r="AD17" s="48" t="s">
        <v>18</v>
      </c>
      <c r="AE17" s="48" t="s">
        <v>7</v>
      </c>
      <c r="AF17" s="63" t="s">
        <v>13</v>
      </c>
      <c r="AG17" s="48" t="s">
        <v>11</v>
      </c>
      <c r="AH17" s="48" t="s">
        <v>11</v>
      </c>
      <c r="AI17" s="48" t="s">
        <v>53</v>
      </c>
      <c r="AJ17" s="48" t="s">
        <v>53</v>
      </c>
      <c r="AK17" s="48" t="s">
        <v>18</v>
      </c>
      <c r="AL17" s="48" t="s">
        <v>10</v>
      </c>
      <c r="AM17" s="48" t="s">
        <v>8</v>
      </c>
      <c r="AN17" s="64" t="s">
        <v>7</v>
      </c>
      <c r="AO17" s="64" t="s">
        <v>13</v>
      </c>
      <c r="AP17" s="64"/>
      <c r="AQ17" s="65"/>
    </row>
    <row r="18" spans="1:47" ht="12.75" customHeight="1">
      <c r="A18" s="121"/>
      <c r="B18" s="67"/>
      <c r="C18" s="68">
        <v>16</v>
      </c>
      <c r="D18" s="118"/>
      <c r="E18" s="76" t="s">
        <v>98</v>
      </c>
      <c r="F18" s="47" t="s">
        <v>188</v>
      </c>
      <c r="G18" s="47" t="s">
        <v>179</v>
      </c>
      <c r="H18" s="47" t="s">
        <v>218</v>
      </c>
      <c r="I18" s="47" t="s">
        <v>65</v>
      </c>
      <c r="J18" s="47" t="s">
        <v>80</v>
      </c>
      <c r="K18" s="47" t="s">
        <v>112</v>
      </c>
      <c r="L18" s="47" t="s">
        <v>185</v>
      </c>
      <c r="M18" s="47" t="s">
        <v>118</v>
      </c>
      <c r="N18" s="47" t="s">
        <v>103</v>
      </c>
      <c r="O18" s="47" t="s">
        <v>99</v>
      </c>
      <c r="P18" s="47" t="s">
        <v>74</v>
      </c>
      <c r="Q18" s="47" t="s">
        <v>142</v>
      </c>
      <c r="R18" s="47" t="s">
        <v>137</v>
      </c>
      <c r="S18" s="47" t="s">
        <v>62</v>
      </c>
      <c r="T18" s="47" t="s">
        <v>91</v>
      </c>
      <c r="U18" s="47" t="s">
        <v>97</v>
      </c>
      <c r="V18" s="47" t="s">
        <v>183</v>
      </c>
      <c r="W18" s="47" t="s">
        <v>66</v>
      </c>
      <c r="X18" s="47" t="s">
        <v>90</v>
      </c>
      <c r="Y18" s="47" t="s">
        <v>139</v>
      </c>
      <c r="Z18" s="47" t="s">
        <v>121</v>
      </c>
      <c r="AA18" s="47" t="s">
        <v>184</v>
      </c>
      <c r="AB18" s="47" t="s">
        <v>189</v>
      </c>
      <c r="AC18" s="47" t="s">
        <v>186</v>
      </c>
      <c r="AD18" s="47" t="s">
        <v>107</v>
      </c>
      <c r="AE18" s="47" t="s">
        <v>136</v>
      </c>
      <c r="AF18" s="70" t="s">
        <v>173</v>
      </c>
      <c r="AG18" s="47" t="s">
        <v>174</v>
      </c>
      <c r="AH18" s="47" t="s">
        <v>201</v>
      </c>
      <c r="AI18" s="47" t="s">
        <v>195</v>
      </c>
      <c r="AJ18" s="47" t="s">
        <v>216</v>
      </c>
      <c r="AK18" s="47" t="s">
        <v>110</v>
      </c>
      <c r="AL18" s="47" t="s">
        <v>64</v>
      </c>
      <c r="AM18" s="47" t="s">
        <v>101</v>
      </c>
      <c r="AN18" s="71" t="s">
        <v>104</v>
      </c>
      <c r="AO18" s="71" t="s">
        <v>198</v>
      </c>
      <c r="AP18" s="71"/>
      <c r="AQ18" s="72"/>
      <c r="AU18" s="66"/>
    </row>
    <row r="19" spans="1:47" s="66" customFormat="1" ht="13.5" customHeight="1">
      <c r="A19" s="121"/>
      <c r="B19" s="74">
        <v>4</v>
      </c>
      <c r="C19" s="68">
        <v>17</v>
      </c>
      <c r="D19" s="117" t="s">
        <v>208</v>
      </c>
      <c r="E19" s="48" t="s">
        <v>177</v>
      </c>
      <c r="F19" s="48" t="s">
        <v>182</v>
      </c>
      <c r="G19" s="48" t="s">
        <v>11</v>
      </c>
      <c r="H19" s="48" t="s">
        <v>15</v>
      </c>
      <c r="I19" s="48" t="s">
        <v>7</v>
      </c>
      <c r="J19" s="48" t="s">
        <v>9</v>
      </c>
      <c r="K19" s="48" t="s">
        <v>54</v>
      </c>
      <c r="L19" s="48" t="s">
        <v>14</v>
      </c>
      <c r="M19" s="48" t="s">
        <v>11</v>
      </c>
      <c r="N19" s="48" t="s">
        <v>12</v>
      </c>
      <c r="O19" s="48" t="s">
        <v>7</v>
      </c>
      <c r="P19" s="48" t="s">
        <v>167</v>
      </c>
      <c r="Q19" s="48" t="s">
        <v>178</v>
      </c>
      <c r="R19" s="48" t="s">
        <v>164</v>
      </c>
      <c r="S19" s="48" t="s">
        <v>11</v>
      </c>
      <c r="T19" s="48" t="s">
        <v>182</v>
      </c>
      <c r="U19" s="48" t="s">
        <v>11</v>
      </c>
      <c r="V19" s="48" t="s">
        <v>15</v>
      </c>
      <c r="W19" s="48" t="s">
        <v>18</v>
      </c>
      <c r="X19" s="78" t="s">
        <v>14</v>
      </c>
      <c r="Y19" s="78" t="s">
        <v>10</v>
      </c>
      <c r="Z19" s="48" t="s">
        <v>54</v>
      </c>
      <c r="AA19" s="48" t="s">
        <v>8</v>
      </c>
      <c r="AB19" s="48" t="s">
        <v>7</v>
      </c>
      <c r="AC19" s="48" t="s">
        <v>10</v>
      </c>
      <c r="AD19" s="48" t="s">
        <v>7</v>
      </c>
      <c r="AE19" s="48" t="s">
        <v>13</v>
      </c>
      <c r="AF19" s="48" t="s">
        <v>9</v>
      </c>
      <c r="AG19" s="48" t="s">
        <v>13</v>
      </c>
      <c r="AH19" s="48" t="s">
        <v>11</v>
      </c>
      <c r="AI19" s="48" t="s">
        <v>18</v>
      </c>
      <c r="AJ19" s="48" t="s">
        <v>18</v>
      </c>
      <c r="AK19" s="78" t="s">
        <v>11</v>
      </c>
      <c r="AL19" s="48" t="s">
        <v>54</v>
      </c>
      <c r="AM19" s="48" t="s">
        <v>168</v>
      </c>
      <c r="AN19" s="48" t="s">
        <v>7</v>
      </c>
      <c r="AO19" s="48" t="s">
        <v>7</v>
      </c>
      <c r="AP19" s="78"/>
      <c r="AQ19" s="48"/>
    </row>
    <row r="20" spans="1:47" ht="12.75" customHeight="1" thickBot="1">
      <c r="A20" s="121"/>
      <c r="B20" s="67"/>
      <c r="C20" s="68">
        <v>18</v>
      </c>
      <c r="D20" s="118"/>
      <c r="E20" s="47" t="s">
        <v>188</v>
      </c>
      <c r="F20" s="47" t="s">
        <v>103</v>
      </c>
      <c r="G20" s="47" t="s">
        <v>105</v>
      </c>
      <c r="H20" s="47" t="s">
        <v>185</v>
      </c>
      <c r="I20" s="47" t="s">
        <v>59</v>
      </c>
      <c r="J20" s="47" t="s">
        <v>94</v>
      </c>
      <c r="K20" s="47" t="s">
        <v>81</v>
      </c>
      <c r="L20" s="47" t="s">
        <v>98</v>
      </c>
      <c r="M20" s="47" t="s">
        <v>93</v>
      </c>
      <c r="N20" s="47" t="s">
        <v>60</v>
      </c>
      <c r="O20" s="47" t="s">
        <v>99</v>
      </c>
      <c r="P20" s="47" t="s">
        <v>96</v>
      </c>
      <c r="Q20" s="47" t="s">
        <v>65</v>
      </c>
      <c r="R20" s="47" t="s">
        <v>91</v>
      </c>
      <c r="S20" s="47" t="s">
        <v>181</v>
      </c>
      <c r="T20" s="47" t="s">
        <v>218</v>
      </c>
      <c r="U20" s="47" t="s">
        <v>179</v>
      </c>
      <c r="V20" s="47" t="s">
        <v>139</v>
      </c>
      <c r="W20" s="47" t="s">
        <v>97</v>
      </c>
      <c r="X20" s="47" t="s">
        <v>174</v>
      </c>
      <c r="Y20" s="47" t="s">
        <v>74</v>
      </c>
      <c r="Z20" s="47" t="s">
        <v>121</v>
      </c>
      <c r="AA20" s="47" t="s">
        <v>187</v>
      </c>
      <c r="AB20" s="47" t="s">
        <v>189</v>
      </c>
      <c r="AC20" s="47" t="s">
        <v>64</v>
      </c>
      <c r="AD20" s="47" t="s">
        <v>125</v>
      </c>
      <c r="AE20" s="47" t="s">
        <v>198</v>
      </c>
      <c r="AF20" s="47" t="s">
        <v>184</v>
      </c>
      <c r="AG20" s="47" t="s">
        <v>193</v>
      </c>
      <c r="AH20" s="47" t="s">
        <v>201</v>
      </c>
      <c r="AI20" s="47" t="s">
        <v>80</v>
      </c>
      <c r="AJ20" s="47" t="s">
        <v>110</v>
      </c>
      <c r="AK20" s="47" t="s">
        <v>129</v>
      </c>
      <c r="AL20" s="47" t="s">
        <v>118</v>
      </c>
      <c r="AM20" s="47" t="s">
        <v>112</v>
      </c>
      <c r="AN20" s="47" t="s">
        <v>104</v>
      </c>
      <c r="AO20" s="47" t="s">
        <v>66</v>
      </c>
      <c r="AP20" s="47"/>
      <c r="AQ20" s="47"/>
      <c r="AU20" s="66"/>
    </row>
    <row r="21" spans="1:47" s="66" customFormat="1" ht="13.5" customHeight="1">
      <c r="A21" s="121"/>
      <c r="B21" s="74">
        <v>5</v>
      </c>
      <c r="C21" s="68">
        <v>19</v>
      </c>
      <c r="D21" s="117" t="s">
        <v>209</v>
      </c>
      <c r="E21" s="75" t="s">
        <v>7</v>
      </c>
      <c r="F21" s="48" t="s">
        <v>54</v>
      </c>
      <c r="G21" s="48" t="s">
        <v>11</v>
      </c>
      <c r="H21" s="48" t="s">
        <v>182</v>
      </c>
      <c r="I21" s="48" t="s">
        <v>7</v>
      </c>
      <c r="J21" s="48" t="s">
        <v>165</v>
      </c>
      <c r="K21" s="48" t="s">
        <v>9</v>
      </c>
      <c r="L21" s="48" t="s">
        <v>164</v>
      </c>
      <c r="M21" s="48" t="s">
        <v>11</v>
      </c>
      <c r="N21" s="48" t="s">
        <v>18</v>
      </c>
      <c r="O21" s="48" t="s">
        <v>18</v>
      </c>
      <c r="P21" s="48" t="s">
        <v>177</v>
      </c>
      <c r="Q21" s="48" t="s">
        <v>12</v>
      </c>
      <c r="R21" s="48" t="s">
        <v>14</v>
      </c>
      <c r="S21" s="48" t="s">
        <v>11</v>
      </c>
      <c r="T21" s="48" t="s">
        <v>178</v>
      </c>
      <c r="U21" s="48" t="s">
        <v>11</v>
      </c>
      <c r="V21" s="48" t="s">
        <v>182</v>
      </c>
      <c r="W21" s="48" t="s">
        <v>182</v>
      </c>
      <c r="X21" s="78" t="s">
        <v>18</v>
      </c>
      <c r="Y21" s="78" t="s">
        <v>168</v>
      </c>
      <c r="Z21" s="78" t="s">
        <v>13</v>
      </c>
      <c r="AA21" s="78" t="s">
        <v>14</v>
      </c>
      <c r="AB21" s="86" t="s">
        <v>168</v>
      </c>
      <c r="AC21" s="78" t="s">
        <v>9</v>
      </c>
      <c r="AD21" s="78" t="s">
        <v>7</v>
      </c>
      <c r="AE21" s="78" t="s">
        <v>8</v>
      </c>
      <c r="AF21" s="79" t="s">
        <v>53</v>
      </c>
      <c r="AG21" s="78" t="s">
        <v>168</v>
      </c>
      <c r="AH21" s="78" t="s">
        <v>7</v>
      </c>
      <c r="AI21" s="78" t="s">
        <v>54</v>
      </c>
      <c r="AJ21" s="78" t="s">
        <v>10</v>
      </c>
      <c r="AK21" s="78" t="s">
        <v>11</v>
      </c>
      <c r="AL21" s="78" t="s">
        <v>54</v>
      </c>
      <c r="AM21" s="78" t="s">
        <v>7</v>
      </c>
      <c r="AN21" s="78" t="s">
        <v>14</v>
      </c>
      <c r="AO21" s="78" t="s">
        <v>168</v>
      </c>
      <c r="AP21" s="78"/>
      <c r="AQ21" s="78"/>
    </row>
    <row r="22" spans="1:47" ht="12.75" customHeight="1" thickBot="1">
      <c r="A22" s="123"/>
      <c r="B22" s="90"/>
      <c r="C22" s="91">
        <v>20</v>
      </c>
      <c r="D22" s="119"/>
      <c r="E22" s="92" t="s">
        <v>99</v>
      </c>
      <c r="F22" s="77" t="s">
        <v>81</v>
      </c>
      <c r="G22" s="77" t="s">
        <v>105</v>
      </c>
      <c r="H22" s="77" t="s">
        <v>218</v>
      </c>
      <c r="I22" s="77" t="s">
        <v>59</v>
      </c>
      <c r="J22" s="77" t="s">
        <v>87</v>
      </c>
      <c r="K22" s="77" t="s">
        <v>183</v>
      </c>
      <c r="L22" s="77" t="s">
        <v>91</v>
      </c>
      <c r="M22" s="77" t="s">
        <v>93</v>
      </c>
      <c r="N22" s="77" t="s">
        <v>80</v>
      </c>
      <c r="O22" s="77" t="s">
        <v>107</v>
      </c>
      <c r="P22" s="77" t="s">
        <v>142</v>
      </c>
      <c r="Q22" s="77" t="s">
        <v>114</v>
      </c>
      <c r="R22" s="77" t="s">
        <v>98</v>
      </c>
      <c r="S22" s="77" t="s">
        <v>181</v>
      </c>
      <c r="T22" s="77" t="s">
        <v>62</v>
      </c>
      <c r="U22" s="77" t="s">
        <v>179</v>
      </c>
      <c r="V22" s="77" t="s">
        <v>103</v>
      </c>
      <c r="W22" s="77" t="s">
        <v>101</v>
      </c>
      <c r="X22" s="77" t="s">
        <v>110</v>
      </c>
      <c r="Y22" s="77" t="s">
        <v>109</v>
      </c>
      <c r="Z22" s="77" t="s">
        <v>193</v>
      </c>
      <c r="AA22" s="77" t="s">
        <v>174</v>
      </c>
      <c r="AB22" s="47" t="s">
        <v>112</v>
      </c>
      <c r="AC22" s="77" t="s">
        <v>184</v>
      </c>
      <c r="AD22" s="77" t="s">
        <v>125</v>
      </c>
      <c r="AE22" s="77" t="s">
        <v>90</v>
      </c>
      <c r="AF22" s="81" t="s">
        <v>195</v>
      </c>
      <c r="AG22" s="77" t="s">
        <v>96</v>
      </c>
      <c r="AH22" s="77" t="s">
        <v>189</v>
      </c>
      <c r="AI22" s="77" t="s">
        <v>121</v>
      </c>
      <c r="AJ22" s="77" t="s">
        <v>64</v>
      </c>
      <c r="AK22" s="77" t="s">
        <v>129</v>
      </c>
      <c r="AL22" s="77" t="s">
        <v>118</v>
      </c>
      <c r="AM22" s="77" t="s">
        <v>94</v>
      </c>
      <c r="AN22" s="82" t="s">
        <v>111</v>
      </c>
      <c r="AO22" s="82" t="s">
        <v>119</v>
      </c>
      <c r="AP22" s="82"/>
      <c r="AQ22" s="83"/>
      <c r="AU22" s="66"/>
    </row>
    <row r="23" spans="1:47" s="66" customFormat="1" ht="13.5" customHeight="1" thickTop="1">
      <c r="A23" s="121" t="s">
        <v>3</v>
      </c>
      <c r="B23" s="80">
        <v>1</v>
      </c>
      <c r="C23" s="68">
        <v>21</v>
      </c>
      <c r="D23" s="126" t="s">
        <v>205</v>
      </c>
      <c r="E23" s="93" t="s">
        <v>11</v>
      </c>
      <c r="F23" s="86" t="s">
        <v>12</v>
      </c>
      <c r="G23" s="86" t="s">
        <v>182</v>
      </c>
      <c r="H23" s="86" t="s">
        <v>11</v>
      </c>
      <c r="I23" s="86" t="s">
        <v>18</v>
      </c>
      <c r="J23" s="86" t="s">
        <v>167</v>
      </c>
      <c r="K23" s="86" t="s">
        <v>164</v>
      </c>
      <c r="L23" s="86" t="s">
        <v>11</v>
      </c>
      <c r="M23" s="86" t="s">
        <v>177</v>
      </c>
      <c r="N23" s="86" t="s">
        <v>15</v>
      </c>
      <c r="O23" s="86" t="s">
        <v>164</v>
      </c>
      <c r="P23" s="86" t="s">
        <v>165</v>
      </c>
      <c r="Q23" s="86" t="s">
        <v>11</v>
      </c>
      <c r="R23" s="86" t="s">
        <v>9</v>
      </c>
      <c r="S23" s="86" t="s">
        <v>182</v>
      </c>
      <c r="T23" s="86" t="s">
        <v>7</v>
      </c>
      <c r="U23" s="86" t="s">
        <v>54</v>
      </c>
      <c r="V23" s="86" t="s">
        <v>12</v>
      </c>
      <c r="W23" s="86" t="s">
        <v>11</v>
      </c>
      <c r="X23" s="86" t="s">
        <v>168</v>
      </c>
      <c r="Y23" s="86" t="s">
        <v>13</v>
      </c>
      <c r="Z23" s="86" t="s">
        <v>177</v>
      </c>
      <c r="AA23" s="86" t="s">
        <v>11</v>
      </c>
      <c r="AB23" s="86" t="s">
        <v>12</v>
      </c>
      <c r="AC23" s="86" t="s">
        <v>8</v>
      </c>
      <c r="AD23" s="86" t="s">
        <v>168</v>
      </c>
      <c r="AE23" s="86" t="s">
        <v>54</v>
      </c>
      <c r="AF23" s="87" t="s">
        <v>168</v>
      </c>
      <c r="AG23" s="86" t="s">
        <v>54</v>
      </c>
      <c r="AH23" s="86" t="s">
        <v>168</v>
      </c>
      <c r="AI23" s="86" t="s">
        <v>7</v>
      </c>
      <c r="AJ23" s="86" t="s">
        <v>7</v>
      </c>
      <c r="AK23" s="86" t="s">
        <v>7</v>
      </c>
      <c r="AL23" s="86" t="s">
        <v>53</v>
      </c>
      <c r="AM23" s="86" t="s">
        <v>13</v>
      </c>
      <c r="AN23" s="88" t="s">
        <v>15</v>
      </c>
      <c r="AO23" s="88" t="s">
        <v>7</v>
      </c>
      <c r="AP23" s="88"/>
      <c r="AQ23" s="89"/>
    </row>
    <row r="24" spans="1:47" ht="12.75" customHeight="1">
      <c r="A24" s="121"/>
      <c r="B24" s="67"/>
      <c r="C24" s="68">
        <v>22</v>
      </c>
      <c r="D24" s="118"/>
      <c r="E24" s="69" t="s">
        <v>51</v>
      </c>
      <c r="F24" s="47" t="s">
        <v>102</v>
      </c>
      <c r="G24" s="47" t="s">
        <v>57</v>
      </c>
      <c r="H24" s="47" t="s">
        <v>84</v>
      </c>
      <c r="I24" s="47" t="s">
        <v>107</v>
      </c>
      <c r="J24" s="47" t="s">
        <v>112</v>
      </c>
      <c r="K24" s="47" t="s">
        <v>85</v>
      </c>
      <c r="L24" s="47" t="s">
        <v>63</v>
      </c>
      <c r="M24" s="47" t="s">
        <v>142</v>
      </c>
      <c r="N24" s="47" t="s">
        <v>139</v>
      </c>
      <c r="O24" s="47" t="s">
        <v>91</v>
      </c>
      <c r="P24" s="47" t="s">
        <v>106</v>
      </c>
      <c r="Q24" s="47" t="s">
        <v>62</v>
      </c>
      <c r="R24" s="47" t="s">
        <v>94</v>
      </c>
      <c r="S24" s="47" t="s">
        <v>101</v>
      </c>
      <c r="T24" s="47" t="s">
        <v>58</v>
      </c>
      <c r="U24" s="47" t="s">
        <v>81</v>
      </c>
      <c r="V24" s="47" t="s">
        <v>108</v>
      </c>
      <c r="W24" s="47" t="s">
        <v>71</v>
      </c>
      <c r="X24" s="47" t="s">
        <v>117</v>
      </c>
      <c r="Y24" s="47" t="s">
        <v>198</v>
      </c>
      <c r="Z24" s="47" t="s">
        <v>141</v>
      </c>
      <c r="AA24" s="47" t="s">
        <v>79</v>
      </c>
      <c r="AB24" s="47" t="s">
        <v>124</v>
      </c>
      <c r="AC24" s="47" t="s">
        <v>115</v>
      </c>
      <c r="AD24" s="47" t="s">
        <v>96</v>
      </c>
      <c r="AE24" s="47" t="s">
        <v>136</v>
      </c>
      <c r="AF24" s="70" t="s">
        <v>119</v>
      </c>
      <c r="AG24" s="47" t="s">
        <v>121</v>
      </c>
      <c r="AH24" s="47" t="s">
        <v>86</v>
      </c>
      <c r="AI24" s="47" t="s">
        <v>128</v>
      </c>
      <c r="AJ24" s="47" t="s">
        <v>183</v>
      </c>
      <c r="AK24" s="47" t="s">
        <v>76</v>
      </c>
      <c r="AL24" s="47" t="s">
        <v>103</v>
      </c>
      <c r="AM24" s="47" t="s">
        <v>193</v>
      </c>
      <c r="AN24" s="71" t="s">
        <v>185</v>
      </c>
      <c r="AO24" s="71" t="s">
        <v>66</v>
      </c>
      <c r="AP24" s="71"/>
      <c r="AQ24" s="72"/>
      <c r="AU24" s="66"/>
    </row>
    <row r="25" spans="1:47" s="66" customFormat="1" ht="13.5" customHeight="1">
      <c r="A25" s="121"/>
      <c r="B25" s="74">
        <v>2</v>
      </c>
      <c r="C25" s="68">
        <v>23</v>
      </c>
      <c r="D25" s="117" t="s">
        <v>206</v>
      </c>
      <c r="E25" s="62" t="s">
        <v>11</v>
      </c>
      <c r="F25" s="48" t="s">
        <v>12</v>
      </c>
      <c r="G25" s="48" t="s">
        <v>177</v>
      </c>
      <c r="H25" s="48" t="s">
        <v>18</v>
      </c>
      <c r="I25" s="48" t="s">
        <v>166</v>
      </c>
      <c r="J25" s="48" t="s">
        <v>164</v>
      </c>
      <c r="K25" s="48" t="s">
        <v>182</v>
      </c>
      <c r="L25" s="48" t="s">
        <v>11</v>
      </c>
      <c r="M25" s="48" t="s">
        <v>7</v>
      </c>
      <c r="N25" s="48" t="s">
        <v>177</v>
      </c>
      <c r="O25" s="48" t="s">
        <v>11</v>
      </c>
      <c r="P25" s="48" t="s">
        <v>9</v>
      </c>
      <c r="Q25" s="48" t="s">
        <v>11</v>
      </c>
      <c r="R25" s="48" t="s">
        <v>15</v>
      </c>
      <c r="S25" s="48" t="s">
        <v>165</v>
      </c>
      <c r="T25" s="48" t="s">
        <v>164</v>
      </c>
      <c r="U25" s="48" t="s">
        <v>164</v>
      </c>
      <c r="V25" s="48" t="s">
        <v>12</v>
      </c>
      <c r="W25" s="48" t="s">
        <v>167</v>
      </c>
      <c r="X25" s="48" t="s">
        <v>11</v>
      </c>
      <c r="Y25" s="48" t="s">
        <v>11</v>
      </c>
      <c r="Z25" s="48" t="s">
        <v>13</v>
      </c>
      <c r="AA25" s="48" t="s">
        <v>11</v>
      </c>
      <c r="AB25" s="48" t="s">
        <v>12</v>
      </c>
      <c r="AC25" s="48" t="s">
        <v>13</v>
      </c>
      <c r="AD25" s="48" t="s">
        <v>53</v>
      </c>
      <c r="AE25" s="48" t="s">
        <v>54</v>
      </c>
      <c r="AF25" s="63" t="s">
        <v>13</v>
      </c>
      <c r="AG25" s="48" t="s">
        <v>54</v>
      </c>
      <c r="AH25" s="48" t="s">
        <v>8</v>
      </c>
      <c r="AI25" s="48" t="s">
        <v>7</v>
      </c>
      <c r="AJ25" s="48" t="s">
        <v>177</v>
      </c>
      <c r="AK25" s="48" t="s">
        <v>7</v>
      </c>
      <c r="AL25" s="48" t="s">
        <v>168</v>
      </c>
      <c r="AM25" s="48" t="s">
        <v>10</v>
      </c>
      <c r="AN25" s="64" t="s">
        <v>10</v>
      </c>
      <c r="AO25" s="64" t="s">
        <v>15</v>
      </c>
      <c r="AP25" s="64" t="s">
        <v>17</v>
      </c>
      <c r="AQ25" s="65" t="s">
        <v>17</v>
      </c>
    </row>
    <row r="26" spans="1:47" ht="12.75" customHeight="1">
      <c r="A26" s="121"/>
      <c r="B26" s="67"/>
      <c r="C26" s="68">
        <v>24</v>
      </c>
      <c r="D26" s="118"/>
      <c r="E26" s="69" t="s">
        <v>51</v>
      </c>
      <c r="F26" s="47" t="s">
        <v>102</v>
      </c>
      <c r="G26" s="47" t="s">
        <v>188</v>
      </c>
      <c r="H26" s="47" t="s">
        <v>80</v>
      </c>
      <c r="I26" s="47" t="s">
        <v>120</v>
      </c>
      <c r="J26" s="47" t="s">
        <v>67</v>
      </c>
      <c r="K26" s="47" t="s">
        <v>57</v>
      </c>
      <c r="L26" s="47" t="s">
        <v>63</v>
      </c>
      <c r="M26" s="47" t="s">
        <v>118</v>
      </c>
      <c r="N26" s="47" t="s">
        <v>142</v>
      </c>
      <c r="O26" s="47" t="s">
        <v>84</v>
      </c>
      <c r="P26" s="47" t="s">
        <v>94</v>
      </c>
      <c r="Q26" s="47" t="s">
        <v>62</v>
      </c>
      <c r="R26" s="47" t="s">
        <v>139</v>
      </c>
      <c r="S26" s="47" t="s">
        <v>101</v>
      </c>
      <c r="T26" s="47" t="s">
        <v>91</v>
      </c>
      <c r="U26" s="47" t="s">
        <v>85</v>
      </c>
      <c r="V26" s="47" t="s">
        <v>108</v>
      </c>
      <c r="W26" s="47" t="s">
        <v>112</v>
      </c>
      <c r="X26" s="47" t="s">
        <v>95</v>
      </c>
      <c r="Y26" s="47" t="s">
        <v>75</v>
      </c>
      <c r="Z26" s="47" t="s">
        <v>193</v>
      </c>
      <c r="AA26" s="47" t="s">
        <v>79</v>
      </c>
      <c r="AB26" s="47" t="s">
        <v>124</v>
      </c>
      <c r="AC26" s="47" t="s">
        <v>198</v>
      </c>
      <c r="AD26" s="47" t="s">
        <v>103</v>
      </c>
      <c r="AE26" s="47" t="s">
        <v>136</v>
      </c>
      <c r="AF26" s="70" t="s">
        <v>173</v>
      </c>
      <c r="AG26" s="47" t="s">
        <v>121</v>
      </c>
      <c r="AH26" s="47" t="s">
        <v>115</v>
      </c>
      <c r="AI26" s="47" t="s">
        <v>128</v>
      </c>
      <c r="AJ26" s="47" t="s">
        <v>141</v>
      </c>
      <c r="AK26" s="47" t="s">
        <v>76</v>
      </c>
      <c r="AL26" s="47" t="s">
        <v>96</v>
      </c>
      <c r="AM26" s="47" t="s">
        <v>170</v>
      </c>
      <c r="AN26" s="71" t="s">
        <v>74</v>
      </c>
      <c r="AO26" s="71" t="s">
        <v>185</v>
      </c>
      <c r="AP26" s="71" t="s">
        <v>130</v>
      </c>
      <c r="AQ26" s="72" t="s">
        <v>134</v>
      </c>
      <c r="AU26" s="66"/>
    </row>
    <row r="27" spans="1:47" s="66" customFormat="1" ht="13.5" customHeight="1">
      <c r="A27" s="121"/>
      <c r="B27" s="74">
        <v>3</v>
      </c>
      <c r="C27" s="68">
        <v>25</v>
      </c>
      <c r="D27" s="117" t="s">
        <v>207</v>
      </c>
      <c r="E27" s="62" t="s">
        <v>182</v>
      </c>
      <c r="F27" s="48" t="s">
        <v>15</v>
      </c>
      <c r="G27" s="48" t="s">
        <v>165</v>
      </c>
      <c r="H27" s="48" t="s">
        <v>12</v>
      </c>
      <c r="I27" s="48" t="s">
        <v>9</v>
      </c>
      <c r="J27" s="48" t="s">
        <v>177</v>
      </c>
      <c r="K27" s="48" t="s">
        <v>11</v>
      </c>
      <c r="L27" s="48" t="s">
        <v>18</v>
      </c>
      <c r="M27" s="48" t="s">
        <v>15</v>
      </c>
      <c r="N27" s="48" t="s">
        <v>178</v>
      </c>
      <c r="O27" s="48" t="s">
        <v>11</v>
      </c>
      <c r="P27" s="48" t="s">
        <v>164</v>
      </c>
      <c r="Q27" s="48" t="s">
        <v>167</v>
      </c>
      <c r="R27" s="48" t="s">
        <v>167</v>
      </c>
      <c r="S27" s="48" t="s">
        <v>18</v>
      </c>
      <c r="T27" s="48" t="s">
        <v>54</v>
      </c>
      <c r="U27" s="48" t="s">
        <v>182</v>
      </c>
      <c r="V27" s="48" t="s">
        <v>7</v>
      </c>
      <c r="W27" s="48" t="s">
        <v>166</v>
      </c>
      <c r="X27" s="48" t="s">
        <v>11</v>
      </c>
      <c r="Y27" s="48" t="s">
        <v>11</v>
      </c>
      <c r="Z27" s="48" t="s">
        <v>11</v>
      </c>
      <c r="AA27" s="48" t="s">
        <v>53</v>
      </c>
      <c r="AB27" s="48" t="s">
        <v>7</v>
      </c>
      <c r="AC27" s="48" t="s">
        <v>11</v>
      </c>
      <c r="AD27" s="48" t="s">
        <v>54</v>
      </c>
      <c r="AE27" s="48" t="s">
        <v>13</v>
      </c>
      <c r="AF27" s="63" t="s">
        <v>7</v>
      </c>
      <c r="AG27" s="48" t="s">
        <v>7</v>
      </c>
      <c r="AH27" s="48" t="s">
        <v>14</v>
      </c>
      <c r="AI27" s="48" t="s">
        <v>168</v>
      </c>
      <c r="AJ27" s="48" t="s">
        <v>8</v>
      </c>
      <c r="AK27" s="48" t="s">
        <v>10</v>
      </c>
      <c r="AL27" s="48" t="s">
        <v>12</v>
      </c>
      <c r="AM27" s="48" t="s">
        <v>7</v>
      </c>
      <c r="AN27" s="64" t="s">
        <v>8</v>
      </c>
      <c r="AO27" s="64" t="s">
        <v>177</v>
      </c>
      <c r="AP27" s="64" t="s">
        <v>17</v>
      </c>
      <c r="AQ27" s="65" t="s">
        <v>17</v>
      </c>
    </row>
    <row r="28" spans="1:47" ht="12.75" customHeight="1">
      <c r="A28" s="121"/>
      <c r="B28" s="67"/>
      <c r="C28" s="68">
        <v>26</v>
      </c>
      <c r="D28" s="118"/>
      <c r="E28" s="69" t="s">
        <v>180</v>
      </c>
      <c r="F28" s="47" t="s">
        <v>185</v>
      </c>
      <c r="G28" s="47" t="s">
        <v>106</v>
      </c>
      <c r="H28" s="47" t="s">
        <v>192</v>
      </c>
      <c r="I28" s="47" t="s">
        <v>183</v>
      </c>
      <c r="J28" s="47" t="s">
        <v>188</v>
      </c>
      <c r="K28" s="47" t="s">
        <v>173</v>
      </c>
      <c r="L28" s="47" t="s">
        <v>217</v>
      </c>
      <c r="M28" s="47" t="s">
        <v>139</v>
      </c>
      <c r="N28" s="47" t="s">
        <v>62</v>
      </c>
      <c r="O28" s="47" t="s">
        <v>84</v>
      </c>
      <c r="P28" s="47" t="s">
        <v>67</v>
      </c>
      <c r="Q28" s="47" t="s">
        <v>96</v>
      </c>
      <c r="R28" s="47" t="s">
        <v>86</v>
      </c>
      <c r="S28" s="47" t="s">
        <v>107</v>
      </c>
      <c r="T28" s="47" t="s">
        <v>66</v>
      </c>
      <c r="U28" s="47" t="s">
        <v>57</v>
      </c>
      <c r="V28" s="47" t="s">
        <v>61</v>
      </c>
      <c r="W28" s="47" t="s">
        <v>170</v>
      </c>
      <c r="X28" s="47" t="s">
        <v>95</v>
      </c>
      <c r="Y28" s="47" t="s">
        <v>75</v>
      </c>
      <c r="Z28" s="47" t="s">
        <v>71</v>
      </c>
      <c r="AA28" s="47" t="s">
        <v>103</v>
      </c>
      <c r="AB28" s="47" t="s">
        <v>189</v>
      </c>
      <c r="AC28" s="47" t="s">
        <v>51</v>
      </c>
      <c r="AD28" s="47" t="s">
        <v>121</v>
      </c>
      <c r="AE28" s="47" t="s">
        <v>198</v>
      </c>
      <c r="AF28" s="70" t="s">
        <v>76</v>
      </c>
      <c r="AG28" s="47" t="s">
        <v>88</v>
      </c>
      <c r="AH28" s="47" t="s">
        <v>111</v>
      </c>
      <c r="AI28" s="47" t="s">
        <v>117</v>
      </c>
      <c r="AJ28" s="47" t="s">
        <v>87</v>
      </c>
      <c r="AK28" s="47" t="s">
        <v>74</v>
      </c>
      <c r="AL28" s="47" t="s">
        <v>124</v>
      </c>
      <c r="AM28" s="47" t="s">
        <v>94</v>
      </c>
      <c r="AN28" s="71" t="s">
        <v>115</v>
      </c>
      <c r="AO28" s="71" t="s">
        <v>141</v>
      </c>
      <c r="AP28" s="71" t="s">
        <v>130</v>
      </c>
      <c r="AQ28" s="72" t="s">
        <v>134</v>
      </c>
      <c r="AU28" s="66"/>
    </row>
    <row r="29" spans="1:47" s="66" customFormat="1" ht="13.5" customHeight="1">
      <c r="A29" s="121"/>
      <c r="B29" s="74">
        <v>4</v>
      </c>
      <c r="C29" s="68">
        <v>27</v>
      </c>
      <c r="D29" s="117" t="s">
        <v>208</v>
      </c>
      <c r="E29" s="62" t="s">
        <v>54</v>
      </c>
      <c r="F29" s="48" t="s">
        <v>165</v>
      </c>
      <c r="G29" s="48" t="s">
        <v>7</v>
      </c>
      <c r="H29" s="48" t="s">
        <v>164</v>
      </c>
      <c r="I29" s="48" t="s">
        <v>177</v>
      </c>
      <c r="J29" s="48" t="s">
        <v>18</v>
      </c>
      <c r="K29" s="48" t="s">
        <v>11</v>
      </c>
      <c r="L29" s="48" t="s">
        <v>177</v>
      </c>
      <c r="M29" s="48" t="s">
        <v>182</v>
      </c>
      <c r="N29" s="48" t="s">
        <v>11</v>
      </c>
      <c r="O29" s="48" t="s">
        <v>167</v>
      </c>
      <c r="P29" s="48" t="s">
        <v>7</v>
      </c>
      <c r="Q29" s="48" t="s">
        <v>182</v>
      </c>
      <c r="R29" s="48" t="s">
        <v>12</v>
      </c>
      <c r="S29" s="48" t="s">
        <v>12</v>
      </c>
      <c r="T29" s="48" t="s">
        <v>11</v>
      </c>
      <c r="U29" s="48" t="s">
        <v>12</v>
      </c>
      <c r="V29" s="78" t="s">
        <v>7</v>
      </c>
      <c r="W29" s="48" t="s">
        <v>164</v>
      </c>
      <c r="X29" s="48" t="s">
        <v>7</v>
      </c>
      <c r="Y29" s="48" t="s">
        <v>168</v>
      </c>
      <c r="Z29" s="48" t="s">
        <v>11</v>
      </c>
      <c r="AA29" s="48" t="s">
        <v>177</v>
      </c>
      <c r="AB29" s="48" t="s">
        <v>8</v>
      </c>
      <c r="AC29" s="48" t="s">
        <v>54</v>
      </c>
      <c r="AD29" s="48" t="s">
        <v>54</v>
      </c>
      <c r="AE29" s="48" t="s">
        <v>11</v>
      </c>
      <c r="AF29" s="63" t="s">
        <v>7</v>
      </c>
      <c r="AG29" s="48" t="s">
        <v>15</v>
      </c>
      <c r="AH29" s="48" t="s">
        <v>18</v>
      </c>
      <c r="AI29" s="48" t="s">
        <v>10</v>
      </c>
      <c r="AJ29" s="48" t="s">
        <v>7</v>
      </c>
      <c r="AK29" s="48" t="s">
        <v>12</v>
      </c>
      <c r="AL29" s="48" t="s">
        <v>7</v>
      </c>
      <c r="AM29" s="48" t="s">
        <v>14</v>
      </c>
      <c r="AN29" s="64" t="s">
        <v>168</v>
      </c>
      <c r="AO29" s="64" t="s">
        <v>8</v>
      </c>
      <c r="AP29" s="64" t="s">
        <v>17</v>
      </c>
      <c r="AQ29" s="65"/>
    </row>
    <row r="30" spans="1:47" ht="12.75" customHeight="1">
      <c r="A30" s="121"/>
      <c r="B30" s="67"/>
      <c r="C30" s="68">
        <v>28</v>
      </c>
      <c r="D30" s="118"/>
      <c r="E30" s="69" t="s">
        <v>66</v>
      </c>
      <c r="F30" s="47" t="s">
        <v>101</v>
      </c>
      <c r="G30" s="47" t="s">
        <v>88</v>
      </c>
      <c r="H30" s="47" t="s">
        <v>85</v>
      </c>
      <c r="I30" s="47" t="s">
        <v>188</v>
      </c>
      <c r="J30" s="47" t="s">
        <v>217</v>
      </c>
      <c r="K30" s="47" t="s">
        <v>173</v>
      </c>
      <c r="L30" s="47" t="s">
        <v>142</v>
      </c>
      <c r="M30" s="47" t="s">
        <v>57</v>
      </c>
      <c r="N30" s="47" t="s">
        <v>63</v>
      </c>
      <c r="O30" s="47" t="s">
        <v>86</v>
      </c>
      <c r="P30" s="47" t="s">
        <v>171</v>
      </c>
      <c r="Q30" s="47" t="s">
        <v>180</v>
      </c>
      <c r="R30" s="47" t="s">
        <v>192</v>
      </c>
      <c r="S30" s="47" t="s">
        <v>102</v>
      </c>
      <c r="T30" s="47" t="s">
        <v>67</v>
      </c>
      <c r="U30" s="47" t="s">
        <v>190</v>
      </c>
      <c r="V30" s="47" t="s">
        <v>61</v>
      </c>
      <c r="W30" s="47" t="s">
        <v>91</v>
      </c>
      <c r="X30" s="47" t="s">
        <v>81</v>
      </c>
      <c r="Y30" s="47" t="s">
        <v>109</v>
      </c>
      <c r="Z30" s="47" t="s">
        <v>71</v>
      </c>
      <c r="AA30" s="47" t="s">
        <v>141</v>
      </c>
      <c r="AB30" s="47" t="s">
        <v>106</v>
      </c>
      <c r="AC30" s="47" t="s">
        <v>118</v>
      </c>
      <c r="AD30" s="47" t="s">
        <v>121</v>
      </c>
      <c r="AE30" s="47" t="s">
        <v>75</v>
      </c>
      <c r="AF30" s="70" t="s">
        <v>76</v>
      </c>
      <c r="AG30" s="47" t="s">
        <v>175</v>
      </c>
      <c r="AH30" s="47" t="s">
        <v>107</v>
      </c>
      <c r="AI30" s="47" t="s">
        <v>170</v>
      </c>
      <c r="AJ30" s="47" t="s">
        <v>183</v>
      </c>
      <c r="AK30" s="47" t="s">
        <v>72</v>
      </c>
      <c r="AL30" s="47" t="s">
        <v>94</v>
      </c>
      <c r="AM30" s="47" t="s">
        <v>111</v>
      </c>
      <c r="AN30" s="71" t="s">
        <v>117</v>
      </c>
      <c r="AO30" s="71" t="s">
        <v>115</v>
      </c>
      <c r="AP30" s="71" t="s">
        <v>130</v>
      </c>
      <c r="AQ30" s="72"/>
      <c r="AU30" s="66"/>
    </row>
    <row r="31" spans="1:47" s="66" customFormat="1" ht="13.5" customHeight="1">
      <c r="A31" s="121"/>
      <c r="B31" s="74">
        <v>5</v>
      </c>
      <c r="C31" s="68">
        <v>29</v>
      </c>
      <c r="D31" s="117" t="s">
        <v>209</v>
      </c>
      <c r="E31" s="62" t="s">
        <v>164</v>
      </c>
      <c r="F31" s="48" t="s">
        <v>164</v>
      </c>
      <c r="G31" s="48" t="s">
        <v>7</v>
      </c>
      <c r="H31" s="48" t="s">
        <v>7</v>
      </c>
      <c r="I31" s="48" t="s">
        <v>14</v>
      </c>
      <c r="J31" s="48" t="s">
        <v>11</v>
      </c>
      <c r="K31" s="48" t="s">
        <v>18</v>
      </c>
      <c r="L31" s="48" t="s">
        <v>7</v>
      </c>
      <c r="M31" s="48" t="s">
        <v>178</v>
      </c>
      <c r="N31" s="48" t="s">
        <v>11</v>
      </c>
      <c r="O31" s="48" t="s">
        <v>177</v>
      </c>
      <c r="P31" s="48" t="s">
        <v>7</v>
      </c>
      <c r="Q31" s="48" t="s">
        <v>7</v>
      </c>
      <c r="R31" s="48" t="s">
        <v>12</v>
      </c>
      <c r="S31" s="48" t="s">
        <v>12</v>
      </c>
      <c r="T31" s="48" t="s">
        <v>11</v>
      </c>
      <c r="U31" s="48" t="s">
        <v>12</v>
      </c>
      <c r="V31" s="48" t="s">
        <v>166</v>
      </c>
      <c r="W31" s="48" t="s">
        <v>12</v>
      </c>
      <c r="X31" s="78" t="s">
        <v>7</v>
      </c>
      <c r="Y31" s="78" t="s">
        <v>8</v>
      </c>
      <c r="Z31" s="78" t="s">
        <v>168</v>
      </c>
      <c r="AA31" s="78" t="s">
        <v>18</v>
      </c>
      <c r="AB31" s="78" t="s">
        <v>18</v>
      </c>
      <c r="AC31" s="78" t="s">
        <v>54</v>
      </c>
      <c r="AD31" s="78" t="s">
        <v>8</v>
      </c>
      <c r="AE31" s="78" t="s">
        <v>11</v>
      </c>
      <c r="AF31" s="79" t="s">
        <v>11</v>
      </c>
      <c r="AG31" s="78" t="s">
        <v>168</v>
      </c>
      <c r="AH31" s="78" t="s">
        <v>7</v>
      </c>
      <c r="AI31" s="78" t="s">
        <v>15</v>
      </c>
      <c r="AJ31" s="78" t="s">
        <v>168</v>
      </c>
      <c r="AK31" s="78" t="s">
        <v>12</v>
      </c>
      <c r="AL31" s="78" t="s">
        <v>7</v>
      </c>
      <c r="AM31" s="78" t="s">
        <v>177</v>
      </c>
      <c r="AN31" s="78" t="s">
        <v>53</v>
      </c>
      <c r="AO31" s="78" t="s">
        <v>7</v>
      </c>
      <c r="AP31" s="78"/>
      <c r="AQ31" s="78"/>
    </row>
    <row r="32" spans="1:47" ht="12.75" customHeight="1" thickBot="1">
      <c r="A32" s="123"/>
      <c r="B32" s="90"/>
      <c r="C32" s="68">
        <v>30</v>
      </c>
      <c r="D32" s="119"/>
      <c r="E32" s="94" t="s">
        <v>91</v>
      </c>
      <c r="F32" s="95" t="s">
        <v>85</v>
      </c>
      <c r="G32" s="95" t="s">
        <v>88</v>
      </c>
      <c r="H32" s="95" t="s">
        <v>58</v>
      </c>
      <c r="I32" s="95" t="s">
        <v>84</v>
      </c>
      <c r="J32" s="95" t="s">
        <v>111</v>
      </c>
      <c r="K32" s="95" t="s">
        <v>107</v>
      </c>
      <c r="L32" s="95" t="s">
        <v>61</v>
      </c>
      <c r="M32" s="95" t="s">
        <v>95</v>
      </c>
      <c r="N32" s="95" t="s">
        <v>63</v>
      </c>
      <c r="O32" s="95" t="s">
        <v>142</v>
      </c>
      <c r="P32" s="95" t="s">
        <v>171</v>
      </c>
      <c r="Q32" s="95" t="s">
        <v>183</v>
      </c>
      <c r="R32" s="95" t="s">
        <v>192</v>
      </c>
      <c r="S32" s="95" t="s">
        <v>102</v>
      </c>
      <c r="T32" s="95" t="s">
        <v>67</v>
      </c>
      <c r="U32" s="95" t="s">
        <v>190</v>
      </c>
      <c r="V32" s="95" t="s">
        <v>120</v>
      </c>
      <c r="W32" s="95" t="s">
        <v>108</v>
      </c>
      <c r="X32" s="95" t="s">
        <v>81</v>
      </c>
      <c r="Y32" s="95" t="s">
        <v>87</v>
      </c>
      <c r="Z32" s="95" t="s">
        <v>86</v>
      </c>
      <c r="AA32" s="95" t="s">
        <v>121</v>
      </c>
      <c r="AB32" s="95" t="s">
        <v>80</v>
      </c>
      <c r="AC32" s="95" t="s">
        <v>118</v>
      </c>
      <c r="AD32" s="95" t="s">
        <v>101</v>
      </c>
      <c r="AE32" s="95" t="s">
        <v>75</v>
      </c>
      <c r="AF32" s="96" t="s">
        <v>170</v>
      </c>
      <c r="AG32" s="95" t="s">
        <v>96</v>
      </c>
      <c r="AH32" s="95" t="s">
        <v>189</v>
      </c>
      <c r="AI32" s="95" t="s">
        <v>175</v>
      </c>
      <c r="AJ32" s="95" t="s">
        <v>109</v>
      </c>
      <c r="AK32" s="95" t="s">
        <v>72</v>
      </c>
      <c r="AL32" s="95" t="s">
        <v>94</v>
      </c>
      <c r="AM32" s="95" t="s">
        <v>141</v>
      </c>
      <c r="AN32" s="97" t="s">
        <v>180</v>
      </c>
      <c r="AO32" s="97" t="s">
        <v>66</v>
      </c>
      <c r="AP32" s="97"/>
      <c r="AQ32" s="98"/>
      <c r="AU32" s="66"/>
    </row>
    <row r="33" spans="1:47" s="66" customFormat="1" ht="13.5" customHeight="1" thickTop="1">
      <c r="A33" s="120" t="s">
        <v>4</v>
      </c>
      <c r="B33" s="84">
        <v>1</v>
      </c>
      <c r="C33" s="68">
        <v>31</v>
      </c>
      <c r="D33" s="126" t="s">
        <v>205</v>
      </c>
      <c r="E33" s="99" t="s">
        <v>12</v>
      </c>
      <c r="F33" s="78" t="s">
        <v>11</v>
      </c>
      <c r="G33" s="78" t="s">
        <v>7</v>
      </c>
      <c r="H33" s="78" t="s">
        <v>54</v>
      </c>
      <c r="I33" s="78" t="s">
        <v>11</v>
      </c>
      <c r="J33" s="78" t="s">
        <v>15</v>
      </c>
      <c r="K33" s="78" t="s">
        <v>182</v>
      </c>
      <c r="L33" s="78" t="s">
        <v>12</v>
      </c>
      <c r="M33" s="78" t="s">
        <v>12</v>
      </c>
      <c r="N33" s="78" t="s">
        <v>7</v>
      </c>
      <c r="O33" s="78" t="s">
        <v>7</v>
      </c>
      <c r="P33" s="78" t="s">
        <v>11</v>
      </c>
      <c r="Q33" s="78" t="s">
        <v>18</v>
      </c>
      <c r="R33" s="78" t="s">
        <v>182</v>
      </c>
      <c r="S33" s="78" t="s">
        <v>11</v>
      </c>
      <c r="T33" s="78" t="s">
        <v>7</v>
      </c>
      <c r="U33" s="78" t="s">
        <v>9</v>
      </c>
      <c r="V33" s="78" t="s">
        <v>11</v>
      </c>
      <c r="W33" s="78" t="s">
        <v>165</v>
      </c>
      <c r="X33" s="78" t="s">
        <v>12</v>
      </c>
      <c r="Y33" s="78" t="s">
        <v>54</v>
      </c>
      <c r="Z33" s="78" t="s">
        <v>12</v>
      </c>
      <c r="AA33" s="78" t="s">
        <v>18</v>
      </c>
      <c r="AB33" s="78" t="s">
        <v>177</v>
      </c>
      <c r="AC33" s="78" t="s">
        <v>7</v>
      </c>
      <c r="AD33" s="78" t="s">
        <v>10</v>
      </c>
      <c r="AE33" s="78" t="s">
        <v>18</v>
      </c>
      <c r="AF33" s="79" t="s">
        <v>18</v>
      </c>
      <c r="AG33" s="78" t="s">
        <v>12</v>
      </c>
      <c r="AH33" s="78" t="s">
        <v>7</v>
      </c>
      <c r="AI33" s="78" t="s">
        <v>8</v>
      </c>
      <c r="AJ33" s="78" t="s">
        <v>13</v>
      </c>
      <c r="AK33" s="78" t="s">
        <v>7</v>
      </c>
      <c r="AL33" s="78" t="s">
        <v>14</v>
      </c>
      <c r="AM33" s="78" t="s">
        <v>13</v>
      </c>
      <c r="AN33" s="100" t="s">
        <v>11</v>
      </c>
      <c r="AO33" s="100" t="s">
        <v>9</v>
      </c>
      <c r="AP33" s="100"/>
      <c r="AQ33" s="101"/>
    </row>
    <row r="34" spans="1:47" ht="12.75" customHeight="1">
      <c r="A34" s="124"/>
      <c r="B34" s="67"/>
      <c r="C34" s="68">
        <v>32</v>
      </c>
      <c r="D34" s="118"/>
      <c r="E34" s="76" t="s">
        <v>60</v>
      </c>
      <c r="F34" s="47" t="s">
        <v>100</v>
      </c>
      <c r="G34" s="47" t="s">
        <v>88</v>
      </c>
      <c r="H34" s="47" t="s">
        <v>66</v>
      </c>
      <c r="I34" s="47" t="s">
        <v>65</v>
      </c>
      <c r="J34" s="47" t="s">
        <v>185</v>
      </c>
      <c r="K34" s="47" t="s">
        <v>57</v>
      </c>
      <c r="L34" s="47" t="s">
        <v>83</v>
      </c>
      <c r="M34" s="47" t="s">
        <v>72</v>
      </c>
      <c r="N34" s="47" t="s">
        <v>116</v>
      </c>
      <c r="O34" s="47" t="s">
        <v>99</v>
      </c>
      <c r="P34" s="47" t="s">
        <v>169</v>
      </c>
      <c r="Q34" s="47" t="s">
        <v>107</v>
      </c>
      <c r="R34" s="47" t="s">
        <v>215</v>
      </c>
      <c r="S34" s="47" t="s">
        <v>181</v>
      </c>
      <c r="T34" s="47" t="s">
        <v>58</v>
      </c>
      <c r="U34" s="47" t="s">
        <v>183</v>
      </c>
      <c r="V34" s="47" t="s">
        <v>68</v>
      </c>
      <c r="W34" s="47" t="s">
        <v>106</v>
      </c>
      <c r="X34" s="47" t="s">
        <v>122</v>
      </c>
      <c r="Y34" s="47" t="s">
        <v>118</v>
      </c>
      <c r="Z34" s="47" t="s">
        <v>123</v>
      </c>
      <c r="AA34" s="47" t="s">
        <v>121</v>
      </c>
      <c r="AB34" s="47" t="s">
        <v>141</v>
      </c>
      <c r="AC34" s="47" t="s">
        <v>61</v>
      </c>
      <c r="AD34" s="47" t="s">
        <v>170</v>
      </c>
      <c r="AE34" s="47" t="s">
        <v>194</v>
      </c>
      <c r="AF34" s="70" t="s">
        <v>110</v>
      </c>
      <c r="AG34" s="47" t="s">
        <v>126</v>
      </c>
      <c r="AH34" s="47" t="s">
        <v>189</v>
      </c>
      <c r="AI34" s="47" t="s">
        <v>87</v>
      </c>
      <c r="AJ34" s="47" t="s">
        <v>173</v>
      </c>
      <c r="AK34" s="47" t="s">
        <v>76</v>
      </c>
      <c r="AL34" s="47" t="s">
        <v>75</v>
      </c>
      <c r="AM34" s="47" t="s">
        <v>193</v>
      </c>
      <c r="AN34" s="71" t="s">
        <v>77</v>
      </c>
      <c r="AO34" s="71" t="s">
        <v>184</v>
      </c>
      <c r="AP34" s="71"/>
      <c r="AQ34" s="72"/>
      <c r="AU34" s="66"/>
    </row>
    <row r="35" spans="1:47" s="66" customFormat="1" ht="13.5" customHeight="1">
      <c r="A35" s="124"/>
      <c r="B35" s="74">
        <v>2</v>
      </c>
      <c r="C35" s="68">
        <v>33</v>
      </c>
      <c r="D35" s="117" t="s">
        <v>206</v>
      </c>
      <c r="E35" s="75" t="s">
        <v>7</v>
      </c>
      <c r="F35" s="48" t="s">
        <v>11</v>
      </c>
      <c r="G35" s="48" t="s">
        <v>182</v>
      </c>
      <c r="H35" s="48" t="s">
        <v>12</v>
      </c>
      <c r="I35" s="48" t="s">
        <v>15</v>
      </c>
      <c r="J35" s="48" t="s">
        <v>7</v>
      </c>
      <c r="K35" s="48" t="s">
        <v>7</v>
      </c>
      <c r="L35" s="48" t="s">
        <v>12</v>
      </c>
      <c r="M35" s="48" t="s">
        <v>7</v>
      </c>
      <c r="N35" s="48" t="s">
        <v>7</v>
      </c>
      <c r="O35" s="48" t="s">
        <v>165</v>
      </c>
      <c r="P35" s="48" t="s">
        <v>18</v>
      </c>
      <c r="Q35" s="48" t="s">
        <v>15</v>
      </c>
      <c r="R35" s="48" t="s">
        <v>166</v>
      </c>
      <c r="S35" s="48" t="s">
        <v>182</v>
      </c>
      <c r="T35" s="48" t="s">
        <v>7</v>
      </c>
      <c r="U35" s="48" t="s">
        <v>7</v>
      </c>
      <c r="V35" s="48" t="s">
        <v>11</v>
      </c>
      <c r="W35" s="48" t="s">
        <v>7</v>
      </c>
      <c r="X35" s="48" t="s">
        <v>12</v>
      </c>
      <c r="Y35" s="48" t="s">
        <v>13</v>
      </c>
      <c r="Z35" s="48" t="s">
        <v>7</v>
      </c>
      <c r="AA35" s="48" t="s">
        <v>12</v>
      </c>
      <c r="AB35" s="48" t="s">
        <v>13</v>
      </c>
      <c r="AC35" s="48" t="s">
        <v>7</v>
      </c>
      <c r="AD35" s="48" t="s">
        <v>168</v>
      </c>
      <c r="AE35" s="48" t="s">
        <v>11</v>
      </c>
      <c r="AF35" s="63" t="s">
        <v>10</v>
      </c>
      <c r="AG35" s="48" t="s">
        <v>13</v>
      </c>
      <c r="AH35" s="48" t="s">
        <v>7</v>
      </c>
      <c r="AI35" s="48" t="s">
        <v>54</v>
      </c>
      <c r="AJ35" s="48" t="s">
        <v>8</v>
      </c>
      <c r="AK35" s="48" t="s">
        <v>9</v>
      </c>
      <c r="AL35" s="48" t="s">
        <v>18</v>
      </c>
      <c r="AM35" s="48" t="s">
        <v>12</v>
      </c>
      <c r="AN35" s="64" t="s">
        <v>11</v>
      </c>
      <c r="AO35" s="64" t="s">
        <v>53</v>
      </c>
      <c r="AP35" s="64"/>
      <c r="AQ35" s="65"/>
    </row>
    <row r="36" spans="1:47" ht="12.75" customHeight="1">
      <c r="A36" s="124"/>
      <c r="B36" s="67"/>
      <c r="C36" s="68">
        <v>34</v>
      </c>
      <c r="D36" s="118"/>
      <c r="E36" s="76" t="s">
        <v>99</v>
      </c>
      <c r="F36" s="47" t="s">
        <v>100</v>
      </c>
      <c r="G36" s="47" t="s">
        <v>57</v>
      </c>
      <c r="H36" s="47" t="s">
        <v>192</v>
      </c>
      <c r="I36" s="47" t="s">
        <v>185</v>
      </c>
      <c r="J36" s="47" t="s">
        <v>113</v>
      </c>
      <c r="K36" s="47" t="s">
        <v>52</v>
      </c>
      <c r="L36" s="47" t="s">
        <v>83</v>
      </c>
      <c r="M36" s="47" t="s">
        <v>118</v>
      </c>
      <c r="N36" s="47" t="s">
        <v>116</v>
      </c>
      <c r="O36" s="47" t="s">
        <v>106</v>
      </c>
      <c r="P36" s="47" t="s">
        <v>80</v>
      </c>
      <c r="Q36" s="47" t="s">
        <v>139</v>
      </c>
      <c r="R36" s="47" t="s">
        <v>191</v>
      </c>
      <c r="S36" s="47" t="s">
        <v>101</v>
      </c>
      <c r="T36" s="47" t="s">
        <v>58</v>
      </c>
      <c r="U36" s="47" t="s">
        <v>82</v>
      </c>
      <c r="V36" s="47" t="s">
        <v>68</v>
      </c>
      <c r="W36" s="47" t="s">
        <v>66</v>
      </c>
      <c r="X36" s="47" t="s">
        <v>122</v>
      </c>
      <c r="Y36" s="47" t="s">
        <v>198</v>
      </c>
      <c r="Z36" s="47" t="s">
        <v>88</v>
      </c>
      <c r="AA36" s="47" t="s">
        <v>72</v>
      </c>
      <c r="AB36" s="47" t="s">
        <v>173</v>
      </c>
      <c r="AC36" s="47" t="s">
        <v>61</v>
      </c>
      <c r="AD36" s="47" t="s">
        <v>96</v>
      </c>
      <c r="AE36" s="47" t="s">
        <v>75</v>
      </c>
      <c r="AF36" s="70" t="s">
        <v>170</v>
      </c>
      <c r="AG36" s="47" t="s">
        <v>193</v>
      </c>
      <c r="AH36" s="47" t="s">
        <v>189</v>
      </c>
      <c r="AI36" s="47" t="s">
        <v>121</v>
      </c>
      <c r="AJ36" s="47" t="s">
        <v>87</v>
      </c>
      <c r="AK36" s="47" t="s">
        <v>184</v>
      </c>
      <c r="AL36" s="47" t="s">
        <v>110</v>
      </c>
      <c r="AM36" s="47" t="s">
        <v>126</v>
      </c>
      <c r="AN36" s="71" t="s">
        <v>77</v>
      </c>
      <c r="AO36" s="71" t="s">
        <v>215</v>
      </c>
      <c r="AP36" s="71"/>
      <c r="AQ36" s="72"/>
      <c r="AU36" s="66"/>
    </row>
    <row r="37" spans="1:47" s="66" customFormat="1" ht="13.5" customHeight="1">
      <c r="A37" s="124"/>
      <c r="B37" s="74">
        <v>3</v>
      </c>
      <c r="C37" s="68">
        <v>35</v>
      </c>
      <c r="D37" s="117" t="s">
        <v>207</v>
      </c>
      <c r="E37" s="75" t="s">
        <v>167</v>
      </c>
      <c r="F37" s="48" t="s">
        <v>7</v>
      </c>
      <c r="G37" s="48" t="s">
        <v>164</v>
      </c>
      <c r="H37" s="48" t="s">
        <v>7</v>
      </c>
      <c r="I37" s="48" t="s">
        <v>12</v>
      </c>
      <c r="J37" s="48" t="s">
        <v>7</v>
      </c>
      <c r="K37" s="48" t="s">
        <v>7</v>
      </c>
      <c r="L37" s="48" t="s">
        <v>182</v>
      </c>
      <c r="M37" s="48" t="s">
        <v>18</v>
      </c>
      <c r="N37" s="48" t="s">
        <v>165</v>
      </c>
      <c r="O37" s="48" t="s">
        <v>15</v>
      </c>
      <c r="P37" s="48" t="s">
        <v>182</v>
      </c>
      <c r="Q37" s="48" t="s">
        <v>7</v>
      </c>
      <c r="R37" s="48" t="s">
        <v>18</v>
      </c>
      <c r="S37" s="48" t="s">
        <v>7</v>
      </c>
      <c r="T37" s="48" t="s">
        <v>166</v>
      </c>
      <c r="U37" s="48" t="s">
        <v>177</v>
      </c>
      <c r="V37" s="48" t="s">
        <v>7</v>
      </c>
      <c r="W37" s="48" t="s">
        <v>14</v>
      </c>
      <c r="X37" s="48" t="s">
        <v>13</v>
      </c>
      <c r="Y37" s="48" t="s">
        <v>12</v>
      </c>
      <c r="Z37" s="48" t="s">
        <v>7</v>
      </c>
      <c r="AA37" s="48" t="s">
        <v>12</v>
      </c>
      <c r="AB37" s="48" t="s">
        <v>7</v>
      </c>
      <c r="AC37" s="48" t="s">
        <v>13</v>
      </c>
      <c r="AD37" s="48" t="s">
        <v>11</v>
      </c>
      <c r="AE37" s="48" t="s">
        <v>9</v>
      </c>
      <c r="AF37" s="63" t="s">
        <v>14</v>
      </c>
      <c r="AG37" s="48" t="s">
        <v>18</v>
      </c>
      <c r="AH37" s="48" t="s">
        <v>12</v>
      </c>
      <c r="AI37" s="48" t="s">
        <v>11</v>
      </c>
      <c r="AJ37" s="48" t="s">
        <v>11</v>
      </c>
      <c r="AK37" s="48" t="s">
        <v>54</v>
      </c>
      <c r="AL37" s="48" t="s">
        <v>13</v>
      </c>
      <c r="AM37" s="48" t="s">
        <v>12</v>
      </c>
      <c r="AN37" s="64" t="s">
        <v>13</v>
      </c>
      <c r="AO37" s="64" t="s">
        <v>10</v>
      </c>
      <c r="AP37" s="64"/>
      <c r="AQ37" s="65"/>
    </row>
    <row r="38" spans="1:47" ht="12.75" customHeight="1">
      <c r="A38" s="124"/>
      <c r="B38" s="67"/>
      <c r="C38" s="68">
        <v>36</v>
      </c>
      <c r="D38" s="118"/>
      <c r="E38" s="76" t="s">
        <v>96</v>
      </c>
      <c r="F38" s="47" t="s">
        <v>82</v>
      </c>
      <c r="G38" s="47" t="s">
        <v>169</v>
      </c>
      <c r="H38" s="47" t="s">
        <v>58</v>
      </c>
      <c r="I38" s="47" t="s">
        <v>83</v>
      </c>
      <c r="J38" s="47" t="s">
        <v>113</v>
      </c>
      <c r="K38" s="47" t="s">
        <v>52</v>
      </c>
      <c r="L38" s="47" t="s">
        <v>215</v>
      </c>
      <c r="M38" s="47" t="s">
        <v>107</v>
      </c>
      <c r="N38" s="47" t="s">
        <v>106</v>
      </c>
      <c r="O38" s="47" t="s">
        <v>139</v>
      </c>
      <c r="P38" s="47" t="s">
        <v>101</v>
      </c>
      <c r="Q38" s="47" t="s">
        <v>183</v>
      </c>
      <c r="R38" s="47" t="s">
        <v>80</v>
      </c>
      <c r="S38" s="47" t="s">
        <v>66</v>
      </c>
      <c r="T38" s="47" t="s">
        <v>191</v>
      </c>
      <c r="U38" s="47" t="s">
        <v>141</v>
      </c>
      <c r="V38" s="47" t="s">
        <v>61</v>
      </c>
      <c r="W38" s="47" t="s">
        <v>98</v>
      </c>
      <c r="X38" s="47" t="s">
        <v>193</v>
      </c>
      <c r="Y38" s="47" t="s">
        <v>123</v>
      </c>
      <c r="Z38" s="47" t="s">
        <v>88</v>
      </c>
      <c r="AA38" s="47" t="s">
        <v>72</v>
      </c>
      <c r="AB38" s="47" t="s">
        <v>189</v>
      </c>
      <c r="AC38" s="47" t="s">
        <v>198</v>
      </c>
      <c r="AD38" s="47" t="s">
        <v>65</v>
      </c>
      <c r="AE38" s="47" t="s">
        <v>184</v>
      </c>
      <c r="AF38" s="70" t="s">
        <v>75</v>
      </c>
      <c r="AG38" s="47" t="s">
        <v>194</v>
      </c>
      <c r="AH38" s="47" t="s">
        <v>122</v>
      </c>
      <c r="AI38" s="47" t="s">
        <v>77</v>
      </c>
      <c r="AJ38" s="47" t="s">
        <v>78</v>
      </c>
      <c r="AK38" s="47" t="s">
        <v>121</v>
      </c>
      <c r="AL38" s="47" t="s">
        <v>173</v>
      </c>
      <c r="AM38" s="47" t="s">
        <v>126</v>
      </c>
      <c r="AN38" s="71" t="s">
        <v>92</v>
      </c>
      <c r="AO38" s="71" t="s">
        <v>170</v>
      </c>
      <c r="AP38" s="71"/>
      <c r="AQ38" s="72"/>
      <c r="AU38" s="66"/>
    </row>
    <row r="39" spans="1:47" s="66" customFormat="1" ht="13.5" customHeight="1">
      <c r="A39" s="124"/>
      <c r="B39" s="74">
        <v>4</v>
      </c>
      <c r="C39" s="68">
        <v>37</v>
      </c>
      <c r="D39" s="117" t="s">
        <v>208</v>
      </c>
      <c r="E39" s="75" t="s">
        <v>202</v>
      </c>
      <c r="F39" s="48" t="s">
        <v>203</v>
      </c>
      <c r="G39" s="48" t="s">
        <v>202</v>
      </c>
      <c r="H39" s="48" t="s">
        <v>202</v>
      </c>
      <c r="I39" s="48" t="s">
        <v>203</v>
      </c>
      <c r="J39" s="48" t="s">
        <v>202</v>
      </c>
      <c r="K39" s="48" t="s">
        <v>203</v>
      </c>
      <c r="L39" s="48" t="s">
        <v>202</v>
      </c>
      <c r="M39" s="48" t="s">
        <v>202</v>
      </c>
      <c r="N39" s="48" t="s">
        <v>202</v>
      </c>
      <c r="O39" s="48" t="s">
        <v>202</v>
      </c>
      <c r="P39" s="48" t="s">
        <v>202</v>
      </c>
      <c r="Q39" s="48" t="s">
        <v>202</v>
      </c>
      <c r="R39" s="48" t="s">
        <v>202</v>
      </c>
      <c r="S39" s="48" t="s">
        <v>202</v>
      </c>
      <c r="T39" s="48" t="s">
        <v>202</v>
      </c>
      <c r="U39" s="48" t="s">
        <v>202</v>
      </c>
      <c r="V39" s="78" t="s">
        <v>202</v>
      </c>
      <c r="W39" s="48"/>
      <c r="X39" s="48" t="s">
        <v>10</v>
      </c>
      <c r="Y39" s="48" t="s">
        <v>11</v>
      </c>
      <c r="Z39" s="48" t="s">
        <v>12</v>
      </c>
      <c r="AA39" s="78" t="s">
        <v>13</v>
      </c>
      <c r="AB39" s="48" t="s">
        <v>18</v>
      </c>
      <c r="AC39" s="48" t="s">
        <v>18</v>
      </c>
      <c r="AD39" s="48" t="s">
        <v>11</v>
      </c>
      <c r="AE39" s="48" t="s">
        <v>12</v>
      </c>
      <c r="AF39" s="63" t="s">
        <v>8</v>
      </c>
      <c r="AG39" s="48" t="s">
        <v>7</v>
      </c>
      <c r="AH39" s="48" t="s">
        <v>13</v>
      </c>
      <c r="AI39" s="48" t="s">
        <v>13</v>
      </c>
      <c r="AJ39" s="48" t="s">
        <v>11</v>
      </c>
      <c r="AK39" s="48" t="s">
        <v>54</v>
      </c>
      <c r="AL39" s="48" t="s">
        <v>168</v>
      </c>
      <c r="AM39" s="48" t="s">
        <v>15</v>
      </c>
      <c r="AN39" s="64" t="s">
        <v>177</v>
      </c>
      <c r="AO39" s="64" t="s">
        <v>12</v>
      </c>
      <c r="AP39" s="64"/>
      <c r="AQ39" s="65"/>
    </row>
    <row r="40" spans="1:47" ht="12.75" customHeight="1">
      <c r="A40" s="124"/>
      <c r="B40" s="67"/>
      <c r="C40" s="68">
        <v>38</v>
      </c>
      <c r="D40" s="118"/>
      <c r="E40" s="76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 t="s">
        <v>170</v>
      </c>
      <c r="Y40" s="47" t="s">
        <v>75</v>
      </c>
      <c r="Z40" s="47" t="s">
        <v>123</v>
      </c>
      <c r="AA40" s="47" t="s">
        <v>92</v>
      </c>
      <c r="AB40" s="47" t="s">
        <v>80</v>
      </c>
      <c r="AC40" s="47" t="s">
        <v>194</v>
      </c>
      <c r="AD40" s="47" t="s">
        <v>65</v>
      </c>
      <c r="AE40" s="47" t="s">
        <v>126</v>
      </c>
      <c r="AF40" s="70" t="s">
        <v>87</v>
      </c>
      <c r="AG40" s="47" t="s">
        <v>88</v>
      </c>
      <c r="AH40" s="47" t="s">
        <v>193</v>
      </c>
      <c r="AI40" s="47" t="s">
        <v>198</v>
      </c>
      <c r="AJ40" s="47" t="s">
        <v>78</v>
      </c>
      <c r="AK40" s="47" t="s">
        <v>121</v>
      </c>
      <c r="AL40" s="47" t="s">
        <v>96</v>
      </c>
      <c r="AM40" s="47" t="s">
        <v>185</v>
      </c>
      <c r="AN40" s="71" t="s">
        <v>141</v>
      </c>
      <c r="AO40" s="71" t="s">
        <v>72</v>
      </c>
      <c r="AP40" s="71"/>
      <c r="AQ40" s="72"/>
      <c r="AU40" s="66"/>
    </row>
    <row r="41" spans="1:47" s="66" customFormat="1" ht="13.5" customHeight="1">
      <c r="A41" s="124"/>
      <c r="B41" s="74">
        <v>5</v>
      </c>
      <c r="C41" s="68">
        <v>39</v>
      </c>
      <c r="D41" s="117" t="s">
        <v>209</v>
      </c>
      <c r="E41" s="75" t="s">
        <v>202</v>
      </c>
      <c r="F41" s="48" t="s">
        <v>203</v>
      </c>
      <c r="G41" s="48" t="s">
        <v>202</v>
      </c>
      <c r="H41" s="48" t="s">
        <v>202</v>
      </c>
      <c r="I41" s="48" t="s">
        <v>203</v>
      </c>
      <c r="J41" s="48" t="s">
        <v>202</v>
      </c>
      <c r="K41" s="48" t="s">
        <v>203</v>
      </c>
      <c r="L41" s="48" t="s">
        <v>202</v>
      </c>
      <c r="M41" s="48" t="s">
        <v>202</v>
      </c>
      <c r="N41" s="48" t="s">
        <v>202</v>
      </c>
      <c r="O41" s="48" t="s">
        <v>202</v>
      </c>
      <c r="P41" s="48" t="s">
        <v>202</v>
      </c>
      <c r="Q41" s="48" t="s">
        <v>202</v>
      </c>
      <c r="R41" s="48" t="s">
        <v>202</v>
      </c>
      <c r="S41" s="48" t="s">
        <v>202</v>
      </c>
      <c r="T41" s="48" t="s">
        <v>202</v>
      </c>
      <c r="U41" s="48" t="s">
        <v>202</v>
      </c>
      <c r="V41" s="48" t="s">
        <v>202</v>
      </c>
      <c r="W41" s="48"/>
      <c r="X41" s="78"/>
      <c r="Y41" s="78"/>
      <c r="Z41" s="78"/>
      <c r="AA41" s="78"/>
      <c r="AB41" s="78"/>
      <c r="AC41" s="78"/>
      <c r="AD41" s="78"/>
      <c r="AE41" s="78"/>
      <c r="AF41" s="79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</row>
    <row r="42" spans="1:47" ht="12.75" customHeight="1" thickBot="1">
      <c r="A42" s="125"/>
      <c r="B42" s="90" t="s">
        <v>214</v>
      </c>
      <c r="C42" s="68">
        <v>40</v>
      </c>
      <c r="D42" s="119"/>
      <c r="E42" s="92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81"/>
      <c r="AG42" s="77"/>
      <c r="AH42" s="77"/>
      <c r="AI42" s="77"/>
      <c r="AJ42" s="77"/>
      <c r="AK42" s="77"/>
      <c r="AL42" s="77"/>
      <c r="AM42" s="77"/>
      <c r="AN42" s="82"/>
      <c r="AO42" s="82"/>
      <c r="AP42" s="82"/>
      <c r="AQ42" s="83"/>
      <c r="AU42" s="66"/>
    </row>
    <row r="43" spans="1:47" s="66" customFormat="1" ht="13.5" customHeight="1" thickTop="1">
      <c r="A43" s="120" t="s">
        <v>5</v>
      </c>
      <c r="B43" s="84">
        <v>1</v>
      </c>
      <c r="C43" s="68">
        <v>41</v>
      </c>
      <c r="D43" s="126" t="s">
        <v>205</v>
      </c>
      <c r="E43" s="93" t="s">
        <v>12</v>
      </c>
      <c r="F43" s="86" t="s">
        <v>12</v>
      </c>
      <c r="G43" s="86" t="s">
        <v>11</v>
      </c>
      <c r="H43" s="86" t="s">
        <v>178</v>
      </c>
      <c r="I43" s="86" t="s">
        <v>18</v>
      </c>
      <c r="J43" s="86" t="s">
        <v>182</v>
      </c>
      <c r="K43" s="86" t="s">
        <v>11</v>
      </c>
      <c r="L43" s="48" t="s">
        <v>166</v>
      </c>
      <c r="M43" s="86" t="s">
        <v>54</v>
      </c>
      <c r="N43" s="86" t="s">
        <v>211</v>
      </c>
      <c r="O43" s="86" t="s">
        <v>178</v>
      </c>
      <c r="P43" s="86" t="s">
        <v>15</v>
      </c>
      <c r="Q43" s="86" t="s">
        <v>9</v>
      </c>
      <c r="R43" s="86" t="s">
        <v>165</v>
      </c>
      <c r="S43" s="86" t="s">
        <v>164</v>
      </c>
      <c r="T43" s="86" t="s">
        <v>12</v>
      </c>
      <c r="U43" s="86" t="s">
        <v>18</v>
      </c>
      <c r="V43" s="86" t="s">
        <v>165</v>
      </c>
      <c r="W43" s="86" t="s">
        <v>178</v>
      </c>
      <c r="X43" s="86" t="s">
        <v>18</v>
      </c>
      <c r="Y43" s="86" t="s">
        <v>177</v>
      </c>
      <c r="Z43" s="86" t="s">
        <v>10</v>
      </c>
      <c r="AA43" s="86" t="s">
        <v>10</v>
      </c>
      <c r="AB43" s="86" t="s">
        <v>10</v>
      </c>
      <c r="AC43" s="86" t="s">
        <v>8</v>
      </c>
      <c r="AD43" s="86" t="s">
        <v>12</v>
      </c>
      <c r="AE43" s="86" t="s">
        <v>7</v>
      </c>
      <c r="AF43" s="87" t="s">
        <v>15</v>
      </c>
      <c r="AG43" s="86" t="s">
        <v>213</v>
      </c>
      <c r="AH43" s="86" t="s">
        <v>11</v>
      </c>
      <c r="AI43" s="86" t="s">
        <v>7</v>
      </c>
      <c r="AJ43" s="86" t="s">
        <v>9</v>
      </c>
      <c r="AK43" s="86" t="s">
        <v>11</v>
      </c>
      <c r="AL43" s="86" t="s">
        <v>15</v>
      </c>
      <c r="AM43" s="86" t="s">
        <v>53</v>
      </c>
      <c r="AN43" s="88" t="s">
        <v>12</v>
      </c>
      <c r="AO43" s="88" t="s">
        <v>168</v>
      </c>
      <c r="AP43" s="88"/>
      <c r="AQ43" s="89"/>
    </row>
    <row r="44" spans="1:47" ht="12.75" customHeight="1">
      <c r="A44" s="121"/>
      <c r="B44" s="67"/>
      <c r="C44" s="68">
        <v>42</v>
      </c>
      <c r="D44" s="118"/>
      <c r="E44" s="69" t="s">
        <v>60</v>
      </c>
      <c r="F44" s="47" t="s">
        <v>102</v>
      </c>
      <c r="G44" s="47" t="s">
        <v>105</v>
      </c>
      <c r="H44" s="47" t="s">
        <v>95</v>
      </c>
      <c r="I44" s="47" t="s">
        <v>107</v>
      </c>
      <c r="J44" s="47" t="s">
        <v>180</v>
      </c>
      <c r="K44" s="47" t="s">
        <v>173</v>
      </c>
      <c r="L44" s="47" t="s">
        <v>191</v>
      </c>
      <c r="M44" s="47" t="s">
        <v>104</v>
      </c>
      <c r="N44" s="47" t="s">
        <v>63</v>
      </c>
      <c r="O44" s="47" t="s">
        <v>51</v>
      </c>
      <c r="P44" s="47" t="s">
        <v>139</v>
      </c>
      <c r="Q44" s="47" t="s">
        <v>183</v>
      </c>
      <c r="R44" s="47" t="s">
        <v>87</v>
      </c>
      <c r="S44" s="47" t="s">
        <v>91</v>
      </c>
      <c r="T44" s="47" t="s">
        <v>72</v>
      </c>
      <c r="U44" s="47" t="s">
        <v>97</v>
      </c>
      <c r="V44" s="47" t="s">
        <v>101</v>
      </c>
      <c r="W44" s="47" t="s">
        <v>62</v>
      </c>
      <c r="X44" s="47" t="s">
        <v>110</v>
      </c>
      <c r="Y44" s="47" t="s">
        <v>141</v>
      </c>
      <c r="Z44" s="47" t="s">
        <v>170</v>
      </c>
      <c r="AA44" s="47" t="s">
        <v>64</v>
      </c>
      <c r="AB44" s="47" t="s">
        <v>74</v>
      </c>
      <c r="AC44" s="47" t="s">
        <v>115</v>
      </c>
      <c r="AD44" s="47" t="s">
        <v>114</v>
      </c>
      <c r="AE44" s="47" t="s">
        <v>136</v>
      </c>
      <c r="AF44" s="70" t="s">
        <v>140</v>
      </c>
      <c r="AG44" s="47" t="s">
        <v>186</v>
      </c>
      <c r="AH44" s="47" t="s">
        <v>201</v>
      </c>
      <c r="AI44" s="47" t="s">
        <v>128</v>
      </c>
      <c r="AJ44" s="47" t="s">
        <v>171</v>
      </c>
      <c r="AK44" s="47" t="s">
        <v>129</v>
      </c>
      <c r="AL44" s="47" t="s">
        <v>185</v>
      </c>
      <c r="AM44" s="47" t="s">
        <v>216</v>
      </c>
      <c r="AN44" s="71" t="s">
        <v>127</v>
      </c>
      <c r="AO44" s="71" t="s">
        <v>119</v>
      </c>
      <c r="AP44" s="71"/>
      <c r="AQ44" s="72"/>
      <c r="AU44" s="66"/>
    </row>
    <row r="45" spans="1:47" s="66" customFormat="1" ht="13.5" customHeight="1">
      <c r="A45" s="121"/>
      <c r="B45" s="74">
        <v>2</v>
      </c>
      <c r="C45" s="68">
        <v>43</v>
      </c>
      <c r="D45" s="117" t="s">
        <v>206</v>
      </c>
      <c r="E45" s="62" t="s">
        <v>178</v>
      </c>
      <c r="F45" s="48" t="s">
        <v>166</v>
      </c>
      <c r="G45" s="48" t="s">
        <v>11</v>
      </c>
      <c r="H45" s="48" t="s">
        <v>14</v>
      </c>
      <c r="I45" s="48" t="s">
        <v>182</v>
      </c>
      <c r="J45" s="48" t="s">
        <v>178</v>
      </c>
      <c r="K45" s="48" t="s">
        <v>11</v>
      </c>
      <c r="L45" s="48" t="s">
        <v>178</v>
      </c>
      <c r="M45" s="48" t="s">
        <v>18</v>
      </c>
      <c r="N45" s="48" t="s">
        <v>164</v>
      </c>
      <c r="O45" s="48" t="s">
        <v>12</v>
      </c>
      <c r="P45" s="48" t="s">
        <v>178</v>
      </c>
      <c r="Q45" s="48" t="s">
        <v>182</v>
      </c>
      <c r="R45" s="48" t="s">
        <v>18</v>
      </c>
      <c r="S45" s="48" t="s">
        <v>9</v>
      </c>
      <c r="T45" s="48" t="s">
        <v>7</v>
      </c>
      <c r="U45" s="48" t="s">
        <v>164</v>
      </c>
      <c r="V45" s="48" t="s">
        <v>167</v>
      </c>
      <c r="W45" s="48" t="s">
        <v>18</v>
      </c>
      <c r="X45" s="48" t="s">
        <v>177</v>
      </c>
      <c r="Y45" s="48" t="s">
        <v>7</v>
      </c>
      <c r="Z45" s="48" t="s">
        <v>15</v>
      </c>
      <c r="AA45" s="48" t="s">
        <v>12</v>
      </c>
      <c r="AB45" s="48" t="s">
        <v>9</v>
      </c>
      <c r="AC45" s="48" t="s">
        <v>53</v>
      </c>
      <c r="AD45" s="48" t="s">
        <v>13</v>
      </c>
      <c r="AE45" s="48" t="s">
        <v>10</v>
      </c>
      <c r="AF45" s="63" t="s">
        <v>168</v>
      </c>
      <c r="AG45" s="48" t="s">
        <v>18</v>
      </c>
      <c r="AH45" s="48" t="s">
        <v>11</v>
      </c>
      <c r="AI45" s="48" t="s">
        <v>7</v>
      </c>
      <c r="AJ45" s="48" t="s">
        <v>54</v>
      </c>
      <c r="AK45" s="48" t="s">
        <v>15</v>
      </c>
      <c r="AL45" s="48" t="s">
        <v>11</v>
      </c>
      <c r="AM45" s="48" t="s">
        <v>168</v>
      </c>
      <c r="AN45" s="64" t="s">
        <v>8</v>
      </c>
      <c r="AO45" s="64" t="s">
        <v>14</v>
      </c>
      <c r="AP45" s="64" t="s">
        <v>133</v>
      </c>
      <c r="AQ45" s="65" t="s">
        <v>17</v>
      </c>
    </row>
    <row r="46" spans="1:47" ht="12.75" customHeight="1" thickBot="1">
      <c r="A46" s="121"/>
      <c r="B46" s="67"/>
      <c r="C46" s="68">
        <v>44</v>
      </c>
      <c r="D46" s="118"/>
      <c r="E46" s="69" t="s">
        <v>51</v>
      </c>
      <c r="F46" s="47" t="s">
        <v>191</v>
      </c>
      <c r="G46" s="47" t="s">
        <v>105</v>
      </c>
      <c r="H46" s="47" t="s">
        <v>84</v>
      </c>
      <c r="I46" s="47" t="s">
        <v>103</v>
      </c>
      <c r="J46" s="47" t="s">
        <v>95</v>
      </c>
      <c r="K46" s="47" t="s">
        <v>173</v>
      </c>
      <c r="L46" s="47" t="s">
        <v>62</v>
      </c>
      <c r="M46" s="47" t="s">
        <v>107</v>
      </c>
      <c r="N46" s="47" t="s">
        <v>91</v>
      </c>
      <c r="O46" s="47" t="s">
        <v>114</v>
      </c>
      <c r="P46" s="47" t="s">
        <v>65</v>
      </c>
      <c r="Q46" s="47" t="s">
        <v>180</v>
      </c>
      <c r="R46" s="47" t="s">
        <v>80</v>
      </c>
      <c r="S46" s="47" t="s">
        <v>94</v>
      </c>
      <c r="T46" s="47" t="s">
        <v>58</v>
      </c>
      <c r="U46" s="47" t="s">
        <v>85</v>
      </c>
      <c r="V46" s="95" t="s">
        <v>86</v>
      </c>
      <c r="W46" s="47" t="s">
        <v>97</v>
      </c>
      <c r="X46" s="47" t="s">
        <v>141</v>
      </c>
      <c r="Y46" s="47" t="s">
        <v>70</v>
      </c>
      <c r="Z46" s="47" t="s">
        <v>139</v>
      </c>
      <c r="AA46" s="47" t="s">
        <v>72</v>
      </c>
      <c r="AB46" s="47" t="s">
        <v>171</v>
      </c>
      <c r="AC46" s="47" t="s">
        <v>216</v>
      </c>
      <c r="AD46" s="47" t="s">
        <v>198</v>
      </c>
      <c r="AE46" s="47" t="s">
        <v>170</v>
      </c>
      <c r="AF46" s="70" t="s">
        <v>119</v>
      </c>
      <c r="AG46" s="47" t="s">
        <v>194</v>
      </c>
      <c r="AH46" s="47" t="s">
        <v>201</v>
      </c>
      <c r="AI46" s="47" t="s">
        <v>128</v>
      </c>
      <c r="AJ46" s="47" t="s">
        <v>136</v>
      </c>
      <c r="AK46" s="47" t="s">
        <v>185</v>
      </c>
      <c r="AL46" s="47" t="s">
        <v>73</v>
      </c>
      <c r="AM46" s="47" t="s">
        <v>112</v>
      </c>
      <c r="AN46" s="71" t="s">
        <v>115</v>
      </c>
      <c r="AO46" s="71" t="s">
        <v>174</v>
      </c>
      <c r="AP46" s="71" t="s">
        <v>197</v>
      </c>
      <c r="AQ46" s="72" t="s">
        <v>134</v>
      </c>
      <c r="AU46" s="66"/>
    </row>
    <row r="47" spans="1:47" s="66" customFormat="1" ht="13.5" customHeight="1">
      <c r="A47" s="121"/>
      <c r="B47" s="74">
        <v>3</v>
      </c>
      <c r="C47" s="68">
        <v>45</v>
      </c>
      <c r="D47" s="117" t="s">
        <v>207</v>
      </c>
      <c r="E47" s="62" t="s">
        <v>9</v>
      </c>
      <c r="F47" s="48" t="s">
        <v>18</v>
      </c>
      <c r="G47" s="48" t="s">
        <v>15</v>
      </c>
      <c r="H47" s="48" t="s">
        <v>164</v>
      </c>
      <c r="I47" s="48" t="s">
        <v>165</v>
      </c>
      <c r="J47" s="48" t="s">
        <v>7</v>
      </c>
      <c r="K47" s="48" t="s">
        <v>12</v>
      </c>
      <c r="L47" s="48" t="s">
        <v>164</v>
      </c>
      <c r="M47" s="48" t="s">
        <v>182</v>
      </c>
      <c r="N47" s="48" t="s">
        <v>182</v>
      </c>
      <c r="O47" s="48" t="s">
        <v>18</v>
      </c>
      <c r="P47" s="48" t="s">
        <v>18</v>
      </c>
      <c r="Q47" s="48" t="s">
        <v>54</v>
      </c>
      <c r="R47" s="48" t="s">
        <v>54</v>
      </c>
      <c r="S47" s="48" t="s">
        <v>15</v>
      </c>
      <c r="T47" s="48" t="s">
        <v>167</v>
      </c>
      <c r="U47" s="48" t="s">
        <v>14</v>
      </c>
      <c r="V47" s="48" t="s">
        <v>54</v>
      </c>
      <c r="W47" s="48" t="s">
        <v>15</v>
      </c>
      <c r="X47" s="48" t="s">
        <v>53</v>
      </c>
      <c r="Y47" s="48" t="s">
        <v>7</v>
      </c>
      <c r="Z47" s="48" t="s">
        <v>53</v>
      </c>
      <c r="AA47" s="48" t="s">
        <v>8</v>
      </c>
      <c r="AB47" s="48" t="s">
        <v>11</v>
      </c>
      <c r="AC47" s="48" t="s">
        <v>11</v>
      </c>
      <c r="AD47" s="48" t="s">
        <v>11</v>
      </c>
      <c r="AE47" s="48" t="s">
        <v>15</v>
      </c>
      <c r="AF47" s="63" t="s">
        <v>11</v>
      </c>
      <c r="AG47" s="48" t="s">
        <v>53</v>
      </c>
      <c r="AH47" s="48" t="s">
        <v>213</v>
      </c>
      <c r="AI47" s="48" t="s">
        <v>13</v>
      </c>
      <c r="AJ47" s="48" t="s">
        <v>13</v>
      </c>
      <c r="AK47" s="48" t="s">
        <v>11</v>
      </c>
      <c r="AL47" s="48" t="s">
        <v>177</v>
      </c>
      <c r="AM47" s="48" t="s">
        <v>8</v>
      </c>
      <c r="AN47" s="64" t="s">
        <v>18</v>
      </c>
      <c r="AO47" s="64" t="s">
        <v>8</v>
      </c>
      <c r="AP47" s="64" t="s">
        <v>133</v>
      </c>
      <c r="AQ47" s="65" t="s">
        <v>17</v>
      </c>
    </row>
    <row r="48" spans="1:47" ht="12.75" customHeight="1">
      <c r="A48" s="121"/>
      <c r="B48" s="67"/>
      <c r="C48" s="68">
        <v>46</v>
      </c>
      <c r="D48" s="118"/>
      <c r="E48" s="69" t="s">
        <v>94</v>
      </c>
      <c r="F48" s="47" t="s">
        <v>97</v>
      </c>
      <c r="G48" s="47" t="s">
        <v>185</v>
      </c>
      <c r="H48" s="47" t="s">
        <v>85</v>
      </c>
      <c r="I48" s="47" t="s">
        <v>69</v>
      </c>
      <c r="J48" s="47" t="s">
        <v>113</v>
      </c>
      <c r="K48" s="47" t="s">
        <v>114</v>
      </c>
      <c r="L48" s="47" t="s">
        <v>91</v>
      </c>
      <c r="M48" s="47" t="s">
        <v>57</v>
      </c>
      <c r="N48" s="47" t="s">
        <v>103</v>
      </c>
      <c r="O48" s="47" t="s">
        <v>107</v>
      </c>
      <c r="P48" s="47" t="s">
        <v>80</v>
      </c>
      <c r="Q48" s="47" t="s">
        <v>104</v>
      </c>
      <c r="R48" s="47" t="s">
        <v>136</v>
      </c>
      <c r="S48" s="47" t="s">
        <v>139</v>
      </c>
      <c r="T48" s="47" t="s">
        <v>112</v>
      </c>
      <c r="U48" s="47" t="s">
        <v>84</v>
      </c>
      <c r="V48" s="47" t="s">
        <v>66</v>
      </c>
      <c r="W48" s="47" t="s">
        <v>196</v>
      </c>
      <c r="X48" s="47" t="s">
        <v>215</v>
      </c>
      <c r="Y48" s="47" t="s">
        <v>70</v>
      </c>
      <c r="Z48" s="47" t="s">
        <v>180</v>
      </c>
      <c r="AA48" s="47" t="s">
        <v>187</v>
      </c>
      <c r="AB48" s="47" t="s">
        <v>73</v>
      </c>
      <c r="AC48" s="47" t="s">
        <v>51</v>
      </c>
      <c r="AD48" s="47" t="s">
        <v>65</v>
      </c>
      <c r="AE48" s="47" t="s">
        <v>140</v>
      </c>
      <c r="AF48" s="70" t="s">
        <v>170</v>
      </c>
      <c r="AG48" s="47" t="s">
        <v>216</v>
      </c>
      <c r="AH48" s="47" t="s">
        <v>186</v>
      </c>
      <c r="AI48" s="47" t="s">
        <v>198</v>
      </c>
      <c r="AJ48" s="47" t="s">
        <v>173</v>
      </c>
      <c r="AK48" s="47" t="s">
        <v>129</v>
      </c>
      <c r="AL48" s="47" t="s">
        <v>141</v>
      </c>
      <c r="AM48" s="47" t="s">
        <v>101</v>
      </c>
      <c r="AN48" s="71" t="s">
        <v>110</v>
      </c>
      <c r="AO48" s="71" t="s">
        <v>115</v>
      </c>
      <c r="AP48" s="71" t="s">
        <v>197</v>
      </c>
      <c r="AQ48" s="72" t="s">
        <v>134</v>
      </c>
      <c r="AU48" s="66"/>
    </row>
    <row r="49" spans="1:47" s="66" customFormat="1" ht="13.5" customHeight="1">
      <c r="A49" s="121"/>
      <c r="B49" s="74">
        <v>4</v>
      </c>
      <c r="C49" s="68">
        <v>47</v>
      </c>
      <c r="D49" s="117" t="s">
        <v>208</v>
      </c>
      <c r="E49" s="62" t="s">
        <v>15</v>
      </c>
      <c r="F49" s="48" t="s">
        <v>182</v>
      </c>
      <c r="G49" s="48" t="s">
        <v>54</v>
      </c>
      <c r="H49" s="48" t="s">
        <v>7</v>
      </c>
      <c r="I49" s="48" t="s">
        <v>11</v>
      </c>
      <c r="J49" s="48" t="s">
        <v>7</v>
      </c>
      <c r="K49" s="48" t="s">
        <v>164</v>
      </c>
      <c r="L49" s="48" t="s">
        <v>54</v>
      </c>
      <c r="M49" s="48" t="s">
        <v>11</v>
      </c>
      <c r="N49" s="48" t="s">
        <v>164</v>
      </c>
      <c r="O49" s="48" t="s">
        <v>14</v>
      </c>
      <c r="P49" s="48" t="s">
        <v>12</v>
      </c>
      <c r="Q49" s="48" t="s">
        <v>7</v>
      </c>
      <c r="R49" s="48" t="s">
        <v>182</v>
      </c>
      <c r="S49" s="48" t="s">
        <v>166</v>
      </c>
      <c r="T49" s="48" t="s">
        <v>177</v>
      </c>
      <c r="U49" s="48" t="s">
        <v>15</v>
      </c>
      <c r="V49" s="48" t="s">
        <v>18</v>
      </c>
      <c r="W49" s="48" t="s">
        <v>7</v>
      </c>
      <c r="X49" s="48" t="s">
        <v>11</v>
      </c>
      <c r="Y49" s="48" t="s">
        <v>8</v>
      </c>
      <c r="Z49" s="48" t="s">
        <v>18</v>
      </c>
      <c r="AA49" s="48" t="s">
        <v>54</v>
      </c>
      <c r="AB49" s="48" t="s">
        <v>11</v>
      </c>
      <c r="AC49" s="48" t="s">
        <v>15</v>
      </c>
      <c r="AD49" s="48" t="s">
        <v>212</v>
      </c>
      <c r="AE49" s="48" t="s">
        <v>18</v>
      </c>
      <c r="AF49" s="63" t="s">
        <v>11</v>
      </c>
      <c r="AG49" s="48" t="s">
        <v>11</v>
      </c>
      <c r="AH49" s="48" t="s">
        <v>8</v>
      </c>
      <c r="AI49" s="48" t="s">
        <v>12</v>
      </c>
      <c r="AJ49" s="48" t="s">
        <v>12</v>
      </c>
      <c r="AK49" s="48" t="s">
        <v>8</v>
      </c>
      <c r="AL49" s="48" t="s">
        <v>7</v>
      </c>
      <c r="AM49" s="48" t="s">
        <v>18</v>
      </c>
      <c r="AN49" s="64" t="s">
        <v>9</v>
      </c>
      <c r="AO49" s="64" t="s">
        <v>13</v>
      </c>
      <c r="AP49" s="64" t="s">
        <v>17</v>
      </c>
      <c r="AQ49" s="65" t="s">
        <v>133</v>
      </c>
    </row>
    <row r="50" spans="1:47" ht="12.75" customHeight="1">
      <c r="A50" s="121"/>
      <c r="B50" s="67"/>
      <c r="C50" s="68">
        <v>48</v>
      </c>
      <c r="D50" s="118"/>
      <c r="E50" s="69" t="s">
        <v>185</v>
      </c>
      <c r="F50" s="47" t="s">
        <v>103</v>
      </c>
      <c r="G50" s="47" t="s">
        <v>104</v>
      </c>
      <c r="H50" s="47" t="s">
        <v>58</v>
      </c>
      <c r="I50" s="47" t="s">
        <v>65</v>
      </c>
      <c r="J50" s="47" t="s">
        <v>113</v>
      </c>
      <c r="K50" s="47" t="s">
        <v>85</v>
      </c>
      <c r="L50" s="47" t="s">
        <v>136</v>
      </c>
      <c r="M50" s="47" t="s">
        <v>93</v>
      </c>
      <c r="N50" s="47" t="s">
        <v>91</v>
      </c>
      <c r="O50" s="47" t="s">
        <v>84</v>
      </c>
      <c r="P50" s="47" t="s">
        <v>190</v>
      </c>
      <c r="Q50" s="47" t="s">
        <v>183</v>
      </c>
      <c r="R50" s="47" t="s">
        <v>215</v>
      </c>
      <c r="S50" s="47" t="s">
        <v>120</v>
      </c>
      <c r="T50" s="47" t="s">
        <v>141</v>
      </c>
      <c r="U50" s="47" t="s">
        <v>196</v>
      </c>
      <c r="V50" s="47" t="s">
        <v>97</v>
      </c>
      <c r="W50" s="47" t="s">
        <v>66</v>
      </c>
      <c r="X50" s="47" t="s">
        <v>95</v>
      </c>
      <c r="Y50" s="47" t="s">
        <v>87</v>
      </c>
      <c r="Z50" s="47" t="s">
        <v>80</v>
      </c>
      <c r="AA50" s="47" t="s">
        <v>70</v>
      </c>
      <c r="AB50" s="47" t="s">
        <v>73</v>
      </c>
      <c r="AC50" s="47" t="s">
        <v>140</v>
      </c>
      <c r="AD50" s="47" t="s">
        <v>186</v>
      </c>
      <c r="AE50" s="47" t="s">
        <v>194</v>
      </c>
      <c r="AF50" s="70" t="s">
        <v>170</v>
      </c>
      <c r="AG50" s="47" t="s">
        <v>174</v>
      </c>
      <c r="AH50" s="47" t="s">
        <v>115</v>
      </c>
      <c r="AI50" s="47" t="s">
        <v>114</v>
      </c>
      <c r="AJ50" s="47" t="s">
        <v>176</v>
      </c>
      <c r="AK50" s="47" t="s">
        <v>187</v>
      </c>
      <c r="AL50" s="47" t="s">
        <v>94</v>
      </c>
      <c r="AM50" s="47" t="s">
        <v>110</v>
      </c>
      <c r="AN50" s="71" t="s">
        <v>171</v>
      </c>
      <c r="AO50" s="71" t="s">
        <v>198</v>
      </c>
      <c r="AP50" s="71" t="s">
        <v>130</v>
      </c>
      <c r="AQ50" s="72" t="s">
        <v>197</v>
      </c>
      <c r="AU50" s="66"/>
    </row>
    <row r="51" spans="1:47" s="66" customFormat="1" ht="13.5" customHeight="1">
      <c r="A51" s="121"/>
      <c r="B51" s="74">
        <v>5</v>
      </c>
      <c r="C51" s="68">
        <v>49</v>
      </c>
      <c r="D51" s="117" t="s">
        <v>209</v>
      </c>
      <c r="E51" s="62" t="s">
        <v>166</v>
      </c>
      <c r="F51" s="48" t="s">
        <v>164</v>
      </c>
      <c r="G51" s="48" t="s">
        <v>9</v>
      </c>
      <c r="H51" s="48" t="s">
        <v>7</v>
      </c>
      <c r="I51" s="48" t="s">
        <v>11</v>
      </c>
      <c r="J51" s="48" t="s">
        <v>166</v>
      </c>
      <c r="K51" s="48" t="s">
        <v>14</v>
      </c>
      <c r="L51" s="48" t="s">
        <v>182</v>
      </c>
      <c r="M51" s="48" t="s">
        <v>11</v>
      </c>
      <c r="N51" s="48" t="s">
        <v>18</v>
      </c>
      <c r="O51" s="48" t="s">
        <v>11</v>
      </c>
      <c r="P51" s="48" t="s">
        <v>12</v>
      </c>
      <c r="Q51" s="48" t="s">
        <v>12</v>
      </c>
      <c r="R51" s="48" t="s">
        <v>177</v>
      </c>
      <c r="S51" s="48" t="s">
        <v>7</v>
      </c>
      <c r="T51" s="48" t="s">
        <v>15</v>
      </c>
      <c r="U51" s="48" t="s">
        <v>182</v>
      </c>
      <c r="V51" s="48" t="s">
        <v>182</v>
      </c>
      <c r="W51" s="48" t="s">
        <v>164</v>
      </c>
      <c r="X51" s="78" t="s">
        <v>15</v>
      </c>
      <c r="Y51" s="78" t="s">
        <v>18</v>
      </c>
      <c r="Z51" s="78" t="s">
        <v>8</v>
      </c>
      <c r="AA51" s="78" t="s">
        <v>54</v>
      </c>
      <c r="AB51" s="78" t="s">
        <v>168</v>
      </c>
      <c r="AC51" s="78" t="s">
        <v>18</v>
      </c>
      <c r="AD51" s="78" t="s">
        <v>15</v>
      </c>
      <c r="AE51" s="78" t="s">
        <v>53</v>
      </c>
      <c r="AF51" s="79" t="s">
        <v>54</v>
      </c>
      <c r="AG51" s="78" t="s">
        <v>9</v>
      </c>
      <c r="AH51" s="78" t="s">
        <v>18</v>
      </c>
      <c r="AI51" s="78" t="s">
        <v>177</v>
      </c>
      <c r="AJ51" s="78" t="s">
        <v>12</v>
      </c>
      <c r="AK51" s="78" t="s">
        <v>13</v>
      </c>
      <c r="AL51" s="78" t="s">
        <v>7</v>
      </c>
      <c r="AM51" s="78" t="s">
        <v>11</v>
      </c>
      <c r="AN51" s="78" t="s">
        <v>7</v>
      </c>
      <c r="AO51" s="78" t="s">
        <v>11</v>
      </c>
      <c r="AP51" s="78" t="s">
        <v>17</v>
      </c>
      <c r="AQ51" s="78" t="s">
        <v>133</v>
      </c>
    </row>
    <row r="52" spans="1:47" ht="12.75" customHeight="1" thickBot="1">
      <c r="A52" s="123"/>
      <c r="B52" s="90"/>
      <c r="C52" s="91">
        <v>50</v>
      </c>
      <c r="D52" s="119"/>
      <c r="E52" s="94" t="s">
        <v>120</v>
      </c>
      <c r="F52" s="95" t="s">
        <v>85</v>
      </c>
      <c r="G52" s="95" t="s">
        <v>183</v>
      </c>
      <c r="H52" s="95" t="s">
        <v>58</v>
      </c>
      <c r="I52" s="95" t="s">
        <v>65</v>
      </c>
      <c r="J52" s="95" t="s">
        <v>191</v>
      </c>
      <c r="K52" s="95" t="s">
        <v>98</v>
      </c>
      <c r="L52" s="95" t="s">
        <v>215</v>
      </c>
      <c r="M52" s="95" t="s">
        <v>93</v>
      </c>
      <c r="N52" s="95" t="s">
        <v>80</v>
      </c>
      <c r="O52" s="95" t="s">
        <v>84</v>
      </c>
      <c r="P52" s="95" t="s">
        <v>190</v>
      </c>
      <c r="Q52" s="95" t="s">
        <v>114</v>
      </c>
      <c r="R52" s="95" t="s">
        <v>141</v>
      </c>
      <c r="S52" s="95" t="s">
        <v>66</v>
      </c>
      <c r="T52" s="95" t="s">
        <v>196</v>
      </c>
      <c r="U52" s="95" t="s">
        <v>57</v>
      </c>
      <c r="V52" s="95" t="s">
        <v>103</v>
      </c>
      <c r="W52" s="47" t="s">
        <v>91</v>
      </c>
      <c r="X52" s="95" t="s">
        <v>139</v>
      </c>
      <c r="Y52" s="95" t="s">
        <v>110</v>
      </c>
      <c r="Z52" s="95" t="s">
        <v>187</v>
      </c>
      <c r="AA52" s="95" t="s">
        <v>70</v>
      </c>
      <c r="AB52" s="95" t="s">
        <v>112</v>
      </c>
      <c r="AC52" s="95" t="s">
        <v>194</v>
      </c>
      <c r="AD52" s="95" t="s">
        <v>140</v>
      </c>
      <c r="AE52" s="95" t="s">
        <v>180</v>
      </c>
      <c r="AF52" s="96" t="s">
        <v>128</v>
      </c>
      <c r="AG52" s="95" t="s">
        <v>171</v>
      </c>
      <c r="AH52" s="95" t="s">
        <v>107</v>
      </c>
      <c r="AI52" s="95" t="s">
        <v>186</v>
      </c>
      <c r="AJ52" s="95" t="s">
        <v>176</v>
      </c>
      <c r="AK52" s="95" t="s">
        <v>92</v>
      </c>
      <c r="AL52" s="95" t="s">
        <v>94</v>
      </c>
      <c r="AM52" s="95" t="s">
        <v>95</v>
      </c>
      <c r="AN52" s="97" t="s">
        <v>104</v>
      </c>
      <c r="AO52" s="97" t="s">
        <v>174</v>
      </c>
      <c r="AP52" s="97" t="s">
        <v>130</v>
      </c>
      <c r="AQ52" s="98" t="s">
        <v>197</v>
      </c>
      <c r="AU52" s="66"/>
    </row>
    <row r="53" spans="1:47" s="66" customFormat="1" ht="13.5" customHeight="1" thickTop="1">
      <c r="A53" s="120" t="s">
        <v>6</v>
      </c>
      <c r="B53" s="84">
        <v>1</v>
      </c>
      <c r="C53" s="85">
        <v>51</v>
      </c>
      <c r="D53" s="126" t="s">
        <v>205</v>
      </c>
      <c r="E53" s="93" t="s">
        <v>7</v>
      </c>
      <c r="F53" s="86" t="s">
        <v>14</v>
      </c>
      <c r="G53" s="86" t="s">
        <v>14</v>
      </c>
      <c r="H53" s="86" t="s">
        <v>12</v>
      </c>
      <c r="I53" s="86" t="s">
        <v>167</v>
      </c>
      <c r="J53" s="86" t="s">
        <v>182</v>
      </c>
      <c r="K53" s="86" t="s">
        <v>166</v>
      </c>
      <c r="L53" s="86" t="s">
        <v>12</v>
      </c>
      <c r="M53" s="86" t="s">
        <v>7</v>
      </c>
      <c r="N53" s="86" t="s">
        <v>12</v>
      </c>
      <c r="O53" s="86" t="s">
        <v>9</v>
      </c>
      <c r="P53" s="48" t="s">
        <v>12</v>
      </c>
      <c r="Q53" s="48" t="s">
        <v>12</v>
      </c>
      <c r="R53" s="86" t="s">
        <v>7</v>
      </c>
      <c r="S53" s="86" t="s">
        <v>12</v>
      </c>
      <c r="T53" s="48" t="s">
        <v>11</v>
      </c>
      <c r="U53" s="86" t="s">
        <v>7</v>
      </c>
      <c r="V53" s="86" t="s">
        <v>12</v>
      </c>
      <c r="W53" s="86" t="s">
        <v>177</v>
      </c>
      <c r="X53" s="86" t="s">
        <v>7</v>
      </c>
      <c r="Y53" s="86" t="s">
        <v>7</v>
      </c>
      <c r="Z53" s="86" t="s">
        <v>11</v>
      </c>
      <c r="AA53" s="86" t="s">
        <v>168</v>
      </c>
      <c r="AB53" s="86" t="s">
        <v>54</v>
      </c>
      <c r="AC53" s="86" t="s">
        <v>7</v>
      </c>
      <c r="AD53" s="86" t="s">
        <v>9</v>
      </c>
      <c r="AE53" s="86" t="s">
        <v>8</v>
      </c>
      <c r="AF53" s="87" t="s">
        <v>12</v>
      </c>
      <c r="AG53" s="86" t="s">
        <v>7</v>
      </c>
      <c r="AH53" s="86" t="s">
        <v>54</v>
      </c>
      <c r="AI53" s="86" t="s">
        <v>14</v>
      </c>
      <c r="AJ53" s="86" t="s">
        <v>12</v>
      </c>
      <c r="AK53" s="86" t="s">
        <v>14</v>
      </c>
      <c r="AL53" s="86" t="s">
        <v>12</v>
      </c>
      <c r="AM53" s="86" t="s">
        <v>7</v>
      </c>
      <c r="AN53" s="88" t="s">
        <v>18</v>
      </c>
      <c r="AO53" s="88" t="s">
        <v>11</v>
      </c>
      <c r="AP53" s="88"/>
      <c r="AQ53" s="89"/>
    </row>
    <row r="54" spans="1:47" ht="12.75" customHeight="1">
      <c r="A54" s="121"/>
      <c r="B54" s="67"/>
      <c r="C54" s="68">
        <v>52</v>
      </c>
      <c r="D54" s="118"/>
      <c r="E54" s="69" t="s">
        <v>99</v>
      </c>
      <c r="F54" s="47" t="s">
        <v>181</v>
      </c>
      <c r="G54" s="47" t="s">
        <v>68</v>
      </c>
      <c r="H54" s="47" t="s">
        <v>192</v>
      </c>
      <c r="I54" s="47" t="s">
        <v>86</v>
      </c>
      <c r="J54" s="47" t="s">
        <v>180</v>
      </c>
      <c r="K54" s="47" t="s">
        <v>170</v>
      </c>
      <c r="L54" s="47" t="s">
        <v>83</v>
      </c>
      <c r="M54" s="47" t="s">
        <v>118</v>
      </c>
      <c r="N54" s="47" t="s">
        <v>60</v>
      </c>
      <c r="O54" s="47" t="s">
        <v>220</v>
      </c>
      <c r="P54" s="47" t="s">
        <v>190</v>
      </c>
      <c r="Q54" s="47" t="s">
        <v>114</v>
      </c>
      <c r="R54" s="47" t="s">
        <v>172</v>
      </c>
      <c r="S54" s="47" t="s">
        <v>102</v>
      </c>
      <c r="T54" s="47" t="s">
        <v>67</v>
      </c>
      <c r="U54" s="47" t="s">
        <v>82</v>
      </c>
      <c r="V54" s="47" t="s">
        <v>108</v>
      </c>
      <c r="W54" s="47" t="s">
        <v>141</v>
      </c>
      <c r="X54" s="47" t="s">
        <v>81</v>
      </c>
      <c r="Y54" s="47" t="s">
        <v>70</v>
      </c>
      <c r="Z54" s="47" t="s">
        <v>71</v>
      </c>
      <c r="AA54" s="47" t="s">
        <v>56</v>
      </c>
      <c r="AB54" s="47" t="s">
        <v>128</v>
      </c>
      <c r="AC54" s="47" t="s">
        <v>61</v>
      </c>
      <c r="AD54" s="47" t="s">
        <v>184</v>
      </c>
      <c r="AE54" s="47" t="s">
        <v>90</v>
      </c>
      <c r="AF54" s="70" t="s">
        <v>127</v>
      </c>
      <c r="AG54" s="47" t="s">
        <v>88</v>
      </c>
      <c r="AH54" s="47" t="s">
        <v>136</v>
      </c>
      <c r="AI54" s="47" t="s">
        <v>75</v>
      </c>
      <c r="AJ54" s="47" t="s">
        <v>176</v>
      </c>
      <c r="AK54" s="47" t="s">
        <v>78</v>
      </c>
      <c r="AL54" s="47" t="s">
        <v>124</v>
      </c>
      <c r="AM54" s="47" t="s">
        <v>94</v>
      </c>
      <c r="AN54" s="71" t="s">
        <v>110</v>
      </c>
      <c r="AO54" s="71" t="s">
        <v>174</v>
      </c>
      <c r="AP54" s="71"/>
      <c r="AQ54" s="72"/>
      <c r="AU54" s="66"/>
    </row>
    <row r="55" spans="1:47" s="66" customFormat="1" ht="13.5" customHeight="1">
      <c r="A55" s="121"/>
      <c r="B55" s="74">
        <v>2</v>
      </c>
      <c r="C55" s="68">
        <v>53</v>
      </c>
      <c r="D55" s="117" t="s">
        <v>206</v>
      </c>
      <c r="E55" s="62" t="s">
        <v>7</v>
      </c>
      <c r="F55" s="48" t="s">
        <v>9</v>
      </c>
      <c r="G55" s="48" t="s">
        <v>7</v>
      </c>
      <c r="H55" s="48" t="s">
        <v>11</v>
      </c>
      <c r="I55" s="48" t="s">
        <v>164</v>
      </c>
      <c r="J55" s="48" t="s">
        <v>164</v>
      </c>
      <c r="K55" s="48" t="s">
        <v>12</v>
      </c>
      <c r="L55" s="48" t="s">
        <v>165</v>
      </c>
      <c r="M55" s="48" t="s">
        <v>9</v>
      </c>
      <c r="N55" s="48" t="s">
        <v>12</v>
      </c>
      <c r="O55" s="48" t="s">
        <v>182</v>
      </c>
      <c r="P55" s="48" t="s">
        <v>14</v>
      </c>
      <c r="Q55" s="48" t="s">
        <v>166</v>
      </c>
      <c r="R55" s="48" t="s">
        <v>11</v>
      </c>
      <c r="S55" s="48" t="s">
        <v>14</v>
      </c>
      <c r="T55" s="48" t="s">
        <v>12</v>
      </c>
      <c r="U55" s="48" t="s">
        <v>12</v>
      </c>
      <c r="V55" s="48" t="s">
        <v>177</v>
      </c>
      <c r="W55" s="48" t="s">
        <v>12</v>
      </c>
      <c r="X55" s="48" t="s">
        <v>7</v>
      </c>
      <c r="Y55" s="48" t="s">
        <v>14</v>
      </c>
      <c r="Z55" s="48" t="s">
        <v>11</v>
      </c>
      <c r="AA55" s="48" t="s">
        <v>7</v>
      </c>
      <c r="AB55" s="48" t="s">
        <v>54</v>
      </c>
      <c r="AC55" s="48" t="s">
        <v>7</v>
      </c>
      <c r="AD55" s="48" t="s">
        <v>7</v>
      </c>
      <c r="AE55" s="48" t="s">
        <v>12</v>
      </c>
      <c r="AF55" s="63" t="s">
        <v>12</v>
      </c>
      <c r="AG55" s="48" t="s">
        <v>10</v>
      </c>
      <c r="AH55" s="48" t="s">
        <v>168</v>
      </c>
      <c r="AI55" s="48" t="s">
        <v>11</v>
      </c>
      <c r="AJ55" s="48" t="s">
        <v>7</v>
      </c>
      <c r="AK55" s="48" t="s">
        <v>168</v>
      </c>
      <c r="AL55" s="48" t="s">
        <v>12</v>
      </c>
      <c r="AM55" s="48" t="s">
        <v>9</v>
      </c>
      <c r="AN55" s="64" t="s">
        <v>7</v>
      </c>
      <c r="AO55" s="64" t="s">
        <v>18</v>
      </c>
      <c r="AP55" s="64"/>
      <c r="AQ55" s="65"/>
    </row>
    <row r="56" spans="1:47" ht="12.75" customHeight="1">
      <c r="A56" s="121"/>
      <c r="B56" s="67"/>
      <c r="C56" s="68">
        <v>54</v>
      </c>
      <c r="D56" s="118"/>
      <c r="E56" s="69" t="s">
        <v>99</v>
      </c>
      <c r="F56" s="47" t="s">
        <v>94</v>
      </c>
      <c r="G56" s="47" t="s">
        <v>88</v>
      </c>
      <c r="H56" s="47" t="s">
        <v>84</v>
      </c>
      <c r="I56" s="47" t="s">
        <v>169</v>
      </c>
      <c r="J56" s="47" t="s">
        <v>67</v>
      </c>
      <c r="K56" s="47" t="s">
        <v>114</v>
      </c>
      <c r="L56" s="47" t="s">
        <v>87</v>
      </c>
      <c r="M56" s="47" t="s">
        <v>220</v>
      </c>
      <c r="N56" s="47" t="s">
        <v>60</v>
      </c>
      <c r="O56" s="47" t="s">
        <v>180</v>
      </c>
      <c r="P56" s="47" t="s">
        <v>98</v>
      </c>
      <c r="Q56" s="47" t="s">
        <v>120</v>
      </c>
      <c r="R56" s="47" t="s">
        <v>137</v>
      </c>
      <c r="S56" s="47" t="s">
        <v>181</v>
      </c>
      <c r="T56" s="47" t="s">
        <v>72</v>
      </c>
      <c r="U56" s="47" t="s">
        <v>190</v>
      </c>
      <c r="V56" s="47" t="s">
        <v>141</v>
      </c>
      <c r="W56" s="47" t="s">
        <v>108</v>
      </c>
      <c r="X56" s="47" t="s">
        <v>81</v>
      </c>
      <c r="Y56" s="47" t="s">
        <v>78</v>
      </c>
      <c r="Z56" s="47" t="s">
        <v>71</v>
      </c>
      <c r="AA56" s="47" t="s">
        <v>70</v>
      </c>
      <c r="AB56" s="47" t="s">
        <v>128</v>
      </c>
      <c r="AC56" s="47" t="s">
        <v>61</v>
      </c>
      <c r="AD56" s="47" t="s">
        <v>125</v>
      </c>
      <c r="AE56" s="47" t="s">
        <v>126</v>
      </c>
      <c r="AF56" s="70" t="s">
        <v>127</v>
      </c>
      <c r="AG56" s="47" t="s">
        <v>170</v>
      </c>
      <c r="AH56" s="47" t="s">
        <v>86</v>
      </c>
      <c r="AI56" s="47" t="s">
        <v>77</v>
      </c>
      <c r="AJ56" s="47" t="s">
        <v>183</v>
      </c>
      <c r="AK56" s="47" t="s">
        <v>56</v>
      </c>
      <c r="AL56" s="47" t="s">
        <v>124</v>
      </c>
      <c r="AM56" s="47" t="s">
        <v>184</v>
      </c>
      <c r="AN56" s="71" t="s">
        <v>104</v>
      </c>
      <c r="AO56" s="71" t="s">
        <v>110</v>
      </c>
      <c r="AP56" s="71"/>
      <c r="AQ56" s="72"/>
      <c r="AU56" s="66"/>
    </row>
    <row r="57" spans="1:47" s="66" customFormat="1" ht="13.5" customHeight="1">
      <c r="A57" s="121"/>
      <c r="B57" s="74">
        <v>3</v>
      </c>
      <c r="C57" s="68">
        <v>55</v>
      </c>
      <c r="D57" s="117" t="s">
        <v>207</v>
      </c>
      <c r="E57" s="62" t="s">
        <v>165</v>
      </c>
      <c r="F57" s="48" t="s">
        <v>7</v>
      </c>
      <c r="G57" s="48" t="s">
        <v>12</v>
      </c>
      <c r="H57" s="48" t="s">
        <v>11</v>
      </c>
      <c r="I57" s="48" t="s">
        <v>7</v>
      </c>
      <c r="J57" s="48" t="s">
        <v>12</v>
      </c>
      <c r="K57" s="48" t="s">
        <v>178</v>
      </c>
      <c r="L57" s="48" t="s">
        <v>9</v>
      </c>
      <c r="M57" s="48" t="s">
        <v>12</v>
      </c>
      <c r="N57" s="48" t="s">
        <v>14</v>
      </c>
      <c r="O57" s="48" t="s">
        <v>12</v>
      </c>
      <c r="P57" s="48" t="s">
        <v>11</v>
      </c>
      <c r="Q57" s="48" t="s">
        <v>164</v>
      </c>
      <c r="R57" s="48" t="s">
        <v>11</v>
      </c>
      <c r="S57" s="48" t="s">
        <v>11</v>
      </c>
      <c r="T57" s="48" t="s">
        <v>9</v>
      </c>
      <c r="U57" s="48" t="s">
        <v>166</v>
      </c>
      <c r="V57" s="48" t="s">
        <v>14</v>
      </c>
      <c r="W57" s="48" t="s">
        <v>12</v>
      </c>
      <c r="X57" s="48" t="s">
        <v>54</v>
      </c>
      <c r="Y57" s="48" t="s">
        <v>53</v>
      </c>
      <c r="Z57" s="48" t="s">
        <v>9</v>
      </c>
      <c r="AA57" s="48" t="s">
        <v>7</v>
      </c>
      <c r="AB57" s="48" t="s">
        <v>12</v>
      </c>
      <c r="AC57" s="48" t="s">
        <v>168</v>
      </c>
      <c r="AD57" s="48" t="s">
        <v>7</v>
      </c>
      <c r="AE57" s="48" t="s">
        <v>168</v>
      </c>
      <c r="AF57" s="63" t="s">
        <v>18</v>
      </c>
      <c r="AG57" s="48" t="s">
        <v>11</v>
      </c>
      <c r="AH57" s="48" t="s">
        <v>9</v>
      </c>
      <c r="AI57" s="48" t="s">
        <v>11</v>
      </c>
      <c r="AJ57" s="48" t="s">
        <v>14</v>
      </c>
      <c r="AK57" s="48" t="s">
        <v>177</v>
      </c>
      <c r="AL57" s="48" t="s">
        <v>11</v>
      </c>
      <c r="AM57" s="48" t="s">
        <v>12</v>
      </c>
      <c r="AN57" s="64" t="s">
        <v>12</v>
      </c>
      <c r="AO57" s="64" t="s">
        <v>54</v>
      </c>
      <c r="AP57" s="64"/>
      <c r="AQ57" s="65"/>
    </row>
    <row r="58" spans="1:47" ht="12.75" customHeight="1">
      <c r="A58" s="121"/>
      <c r="B58" s="67"/>
      <c r="C58" s="68">
        <v>56</v>
      </c>
      <c r="D58" s="118"/>
      <c r="E58" s="69" t="s">
        <v>87</v>
      </c>
      <c r="F58" s="47" t="s">
        <v>82</v>
      </c>
      <c r="G58" s="47" t="s">
        <v>83</v>
      </c>
      <c r="H58" s="47" t="s">
        <v>84</v>
      </c>
      <c r="I58" s="47" t="s">
        <v>59</v>
      </c>
      <c r="J58" s="47" t="s">
        <v>60</v>
      </c>
      <c r="K58" s="47" t="s">
        <v>179</v>
      </c>
      <c r="L58" s="47" t="s">
        <v>94</v>
      </c>
      <c r="M58" s="47" t="s">
        <v>72</v>
      </c>
      <c r="N58" s="47" t="s">
        <v>98</v>
      </c>
      <c r="O58" s="47" t="s">
        <v>114</v>
      </c>
      <c r="P58" s="47" t="s">
        <v>169</v>
      </c>
      <c r="Q58" s="47" t="s">
        <v>67</v>
      </c>
      <c r="R58" s="47" t="s">
        <v>137</v>
      </c>
      <c r="S58" s="47" t="s">
        <v>181</v>
      </c>
      <c r="T58" s="47" t="s">
        <v>183</v>
      </c>
      <c r="U58" s="47" t="s">
        <v>120</v>
      </c>
      <c r="V58" s="47" t="s">
        <v>68</v>
      </c>
      <c r="W58" s="47" t="s">
        <v>108</v>
      </c>
      <c r="X58" s="47" t="s">
        <v>128</v>
      </c>
      <c r="Y58" s="47" t="s">
        <v>180</v>
      </c>
      <c r="Z58" s="47" t="s">
        <v>88</v>
      </c>
      <c r="AA58" s="47" t="s">
        <v>70</v>
      </c>
      <c r="AB58" s="47" t="s">
        <v>124</v>
      </c>
      <c r="AC58" s="47" t="s">
        <v>86</v>
      </c>
      <c r="AD58" s="47" t="s">
        <v>125</v>
      </c>
      <c r="AE58" s="47" t="s">
        <v>56</v>
      </c>
      <c r="AF58" s="70" t="s">
        <v>110</v>
      </c>
      <c r="AG58" s="47" t="s">
        <v>174</v>
      </c>
      <c r="AH58" s="47" t="s">
        <v>184</v>
      </c>
      <c r="AI58" s="47" t="s">
        <v>77</v>
      </c>
      <c r="AJ58" s="47" t="s">
        <v>78</v>
      </c>
      <c r="AK58" s="47" t="s">
        <v>141</v>
      </c>
      <c r="AL58" s="47" t="s">
        <v>73</v>
      </c>
      <c r="AM58" s="47" t="s">
        <v>126</v>
      </c>
      <c r="AN58" s="71" t="s">
        <v>127</v>
      </c>
      <c r="AO58" s="71" t="s">
        <v>118</v>
      </c>
      <c r="AP58" s="71"/>
      <c r="AQ58" s="72"/>
      <c r="AU58" s="66"/>
    </row>
    <row r="59" spans="1:47" s="66" customFormat="1" ht="13.5" customHeight="1">
      <c r="A59" s="121"/>
      <c r="B59" s="74">
        <v>4</v>
      </c>
      <c r="C59" s="68">
        <v>57</v>
      </c>
      <c r="D59" s="117" t="s">
        <v>208</v>
      </c>
      <c r="E59" s="62" t="s">
        <v>11</v>
      </c>
      <c r="F59" s="48" t="s">
        <v>167</v>
      </c>
      <c r="G59" s="48" t="s">
        <v>12</v>
      </c>
      <c r="H59" s="48" t="s">
        <v>9</v>
      </c>
      <c r="I59" s="48" t="s">
        <v>7</v>
      </c>
      <c r="J59" s="48" t="s">
        <v>12</v>
      </c>
      <c r="K59" s="48" t="s">
        <v>7</v>
      </c>
      <c r="L59" s="48" t="s">
        <v>7</v>
      </c>
      <c r="M59" s="48" t="s">
        <v>164</v>
      </c>
      <c r="N59" s="48" t="s">
        <v>166</v>
      </c>
      <c r="O59" s="48" t="s">
        <v>7</v>
      </c>
      <c r="P59" s="48" t="s">
        <v>11</v>
      </c>
      <c r="Q59" s="48" t="s">
        <v>165</v>
      </c>
      <c r="R59" s="48" t="s">
        <v>12</v>
      </c>
      <c r="S59" s="48" t="s">
        <v>177</v>
      </c>
      <c r="T59" s="48" t="s">
        <v>14</v>
      </c>
      <c r="U59" s="48" t="s">
        <v>11</v>
      </c>
      <c r="V59" s="78" t="s">
        <v>11</v>
      </c>
      <c r="W59" s="48" t="s">
        <v>11</v>
      </c>
      <c r="X59" s="48" t="s">
        <v>54</v>
      </c>
      <c r="Y59" s="48" t="s">
        <v>18</v>
      </c>
      <c r="Z59" s="48" t="s">
        <v>12</v>
      </c>
      <c r="AA59" s="48" t="s">
        <v>13</v>
      </c>
      <c r="AB59" s="48" t="s">
        <v>11</v>
      </c>
      <c r="AC59" s="48" t="s">
        <v>12</v>
      </c>
      <c r="AD59" s="48" t="s">
        <v>12</v>
      </c>
      <c r="AE59" s="48" t="s">
        <v>11</v>
      </c>
      <c r="AF59" s="63" t="s">
        <v>8</v>
      </c>
      <c r="AG59" s="48" t="s">
        <v>11</v>
      </c>
      <c r="AH59" s="48" t="s">
        <v>53</v>
      </c>
      <c r="AI59" s="48" t="s">
        <v>9</v>
      </c>
      <c r="AJ59" s="48" t="s">
        <v>11</v>
      </c>
      <c r="AK59" s="48" t="s">
        <v>12</v>
      </c>
      <c r="AL59" s="48" t="s">
        <v>8</v>
      </c>
      <c r="AM59" s="48" t="s">
        <v>11</v>
      </c>
      <c r="AN59" s="64" t="s">
        <v>11</v>
      </c>
      <c r="AO59" s="64" t="s">
        <v>54</v>
      </c>
      <c r="AP59" s="64"/>
      <c r="AQ59" s="65"/>
    </row>
    <row r="60" spans="1:47" ht="12.75" customHeight="1">
      <c r="A60" s="121"/>
      <c r="B60" s="67"/>
      <c r="C60" s="68">
        <v>58</v>
      </c>
      <c r="D60" s="118"/>
      <c r="E60" s="69" t="s">
        <v>51</v>
      </c>
      <c r="F60" s="47" t="s">
        <v>56</v>
      </c>
      <c r="G60" s="47" t="s">
        <v>83</v>
      </c>
      <c r="H60" s="47" t="s">
        <v>183</v>
      </c>
      <c r="I60" s="47" t="s">
        <v>59</v>
      </c>
      <c r="J60" s="47" t="s">
        <v>60</v>
      </c>
      <c r="K60" s="47" t="s">
        <v>52</v>
      </c>
      <c r="L60" s="47" t="s">
        <v>61</v>
      </c>
      <c r="M60" s="47" t="s">
        <v>67</v>
      </c>
      <c r="N60" s="47" t="s">
        <v>120</v>
      </c>
      <c r="O60" s="47" t="s">
        <v>99</v>
      </c>
      <c r="P60" s="47" t="s">
        <v>169</v>
      </c>
      <c r="Q60" s="47" t="s">
        <v>69</v>
      </c>
      <c r="R60" s="47" t="s">
        <v>192</v>
      </c>
      <c r="S60" s="47" t="s">
        <v>141</v>
      </c>
      <c r="T60" s="47" t="s">
        <v>98</v>
      </c>
      <c r="U60" s="47" t="s">
        <v>179</v>
      </c>
      <c r="V60" s="47" t="s">
        <v>68</v>
      </c>
      <c r="W60" s="47" t="s">
        <v>71</v>
      </c>
      <c r="X60" s="47" t="s">
        <v>128</v>
      </c>
      <c r="Y60" s="47" t="s">
        <v>110</v>
      </c>
      <c r="Z60" s="47" t="s">
        <v>123</v>
      </c>
      <c r="AA60" s="47" t="s">
        <v>92</v>
      </c>
      <c r="AB60" s="47" t="s">
        <v>73</v>
      </c>
      <c r="AC60" s="47" t="s">
        <v>89</v>
      </c>
      <c r="AD60" s="47" t="s">
        <v>114</v>
      </c>
      <c r="AE60" s="47" t="s">
        <v>75</v>
      </c>
      <c r="AF60" s="70" t="s">
        <v>87</v>
      </c>
      <c r="AG60" s="47" t="s">
        <v>174</v>
      </c>
      <c r="AH60" s="47" t="s">
        <v>180</v>
      </c>
      <c r="AI60" s="47" t="s">
        <v>184</v>
      </c>
      <c r="AJ60" s="47" t="s">
        <v>78</v>
      </c>
      <c r="AK60" s="47" t="s">
        <v>72</v>
      </c>
      <c r="AL60" s="47" t="s">
        <v>90</v>
      </c>
      <c r="AM60" s="47" t="s">
        <v>95</v>
      </c>
      <c r="AN60" s="71" t="s">
        <v>77</v>
      </c>
      <c r="AO60" s="71" t="s">
        <v>118</v>
      </c>
      <c r="AP60" s="71"/>
      <c r="AQ60" s="72"/>
      <c r="AU60" s="66"/>
    </row>
    <row r="61" spans="1:47" s="66" customFormat="1" ht="13.5" customHeight="1">
      <c r="A61" s="121"/>
      <c r="B61" s="74">
        <v>5</v>
      </c>
      <c r="C61" s="68">
        <v>59</v>
      </c>
      <c r="D61" s="117" t="s">
        <v>209</v>
      </c>
      <c r="E61" s="62" t="s">
        <v>211</v>
      </c>
      <c r="F61" s="48" t="s">
        <v>211</v>
      </c>
      <c r="G61" s="48" t="s">
        <v>211</v>
      </c>
      <c r="H61" s="48" t="s">
        <v>211</v>
      </c>
      <c r="I61" s="48" t="s">
        <v>211</v>
      </c>
      <c r="J61" s="48" t="s">
        <v>211</v>
      </c>
      <c r="K61" s="48" t="s">
        <v>211</v>
      </c>
      <c r="L61" s="48" t="s">
        <v>211</v>
      </c>
      <c r="M61" s="48" t="s">
        <v>211</v>
      </c>
      <c r="N61" s="48" t="s">
        <v>9</v>
      </c>
      <c r="O61" s="48" t="s">
        <v>211</v>
      </c>
      <c r="P61" s="48" t="s">
        <v>211</v>
      </c>
      <c r="Q61" s="48" t="s">
        <v>211</v>
      </c>
      <c r="R61" s="48" t="s">
        <v>211</v>
      </c>
      <c r="S61" s="48" t="s">
        <v>211</v>
      </c>
      <c r="T61" s="48" t="s">
        <v>211</v>
      </c>
      <c r="U61" s="48" t="s">
        <v>211</v>
      </c>
      <c r="V61" s="48" t="s">
        <v>211</v>
      </c>
      <c r="W61" s="48" t="s">
        <v>211</v>
      </c>
      <c r="X61" s="78" t="s">
        <v>55</v>
      </c>
      <c r="Y61" s="78" t="s">
        <v>55</v>
      </c>
      <c r="Z61" s="78" t="s">
        <v>55</v>
      </c>
      <c r="AA61" s="78" t="s">
        <v>55</v>
      </c>
      <c r="AB61" s="78" t="s">
        <v>55</v>
      </c>
      <c r="AC61" s="78" t="s">
        <v>55</v>
      </c>
      <c r="AD61" s="78" t="s">
        <v>55</v>
      </c>
      <c r="AE61" s="78" t="s">
        <v>55</v>
      </c>
      <c r="AF61" s="79" t="s">
        <v>55</v>
      </c>
      <c r="AG61" s="78" t="s">
        <v>55</v>
      </c>
      <c r="AH61" s="78" t="s">
        <v>55</v>
      </c>
      <c r="AI61" s="78" t="s">
        <v>55</v>
      </c>
      <c r="AJ61" s="78" t="s">
        <v>55</v>
      </c>
      <c r="AK61" s="78" t="s">
        <v>55</v>
      </c>
      <c r="AL61" s="78" t="s">
        <v>55</v>
      </c>
      <c r="AM61" s="78" t="s">
        <v>55</v>
      </c>
      <c r="AN61" s="78" t="s">
        <v>55</v>
      </c>
      <c r="AO61" s="78" t="s">
        <v>55</v>
      </c>
      <c r="AP61" s="78"/>
      <c r="AQ61" s="78"/>
    </row>
    <row r="62" spans="1:47" ht="14.25" customHeight="1" thickBot="1">
      <c r="A62" s="122"/>
      <c r="B62" s="102"/>
      <c r="C62" s="103">
        <v>60</v>
      </c>
      <c r="D62" s="119"/>
      <c r="E62" s="94" t="s">
        <v>51</v>
      </c>
      <c r="F62" s="95" t="s">
        <v>82</v>
      </c>
      <c r="G62" s="95" t="s">
        <v>83</v>
      </c>
      <c r="H62" s="95" t="s">
        <v>84</v>
      </c>
      <c r="I62" s="95" t="s">
        <v>59</v>
      </c>
      <c r="J62" s="95" t="s">
        <v>60</v>
      </c>
      <c r="K62" s="95" t="s">
        <v>52</v>
      </c>
      <c r="L62" s="95" t="s">
        <v>199</v>
      </c>
      <c r="M62" s="95" t="s">
        <v>72</v>
      </c>
      <c r="N62" s="95" t="s">
        <v>183</v>
      </c>
      <c r="O62" s="95" t="s">
        <v>220</v>
      </c>
      <c r="P62" s="95" t="s">
        <v>169</v>
      </c>
      <c r="Q62" s="95" t="s">
        <v>69</v>
      </c>
      <c r="R62" s="95" t="s">
        <v>137</v>
      </c>
      <c r="S62" s="95" t="s">
        <v>181</v>
      </c>
      <c r="T62" s="95" t="s">
        <v>67</v>
      </c>
      <c r="U62" s="95" t="s">
        <v>179</v>
      </c>
      <c r="V62" s="95" t="s">
        <v>68</v>
      </c>
      <c r="W62" s="95" t="s">
        <v>71</v>
      </c>
      <c r="X62" s="95" t="s">
        <v>95</v>
      </c>
      <c r="Y62" s="95" t="s">
        <v>123</v>
      </c>
      <c r="Z62" s="95" t="s">
        <v>88</v>
      </c>
      <c r="AA62" s="95" t="s">
        <v>70</v>
      </c>
      <c r="AB62" s="95" t="s">
        <v>73</v>
      </c>
      <c r="AC62" s="95" t="s">
        <v>89</v>
      </c>
      <c r="AD62" s="95" t="s">
        <v>125</v>
      </c>
      <c r="AE62" s="95" t="s">
        <v>75</v>
      </c>
      <c r="AF62" s="96" t="s">
        <v>76</v>
      </c>
      <c r="AG62" s="95" t="s">
        <v>174</v>
      </c>
      <c r="AH62" s="95" t="s">
        <v>180</v>
      </c>
      <c r="AI62" s="95" t="s">
        <v>77</v>
      </c>
      <c r="AJ62" s="95" t="s">
        <v>78</v>
      </c>
      <c r="AK62" s="95" t="s">
        <v>92</v>
      </c>
      <c r="AL62" s="95" t="s">
        <v>90</v>
      </c>
      <c r="AM62" s="95" t="s">
        <v>126</v>
      </c>
      <c r="AN62" s="97" t="s">
        <v>104</v>
      </c>
      <c r="AO62" s="97" t="s">
        <v>131</v>
      </c>
      <c r="AP62" s="97"/>
      <c r="AQ62" s="98"/>
      <c r="AU62" s="66"/>
    </row>
    <row r="63" spans="1:47" ht="6" customHeight="1" collapsed="1" thickTop="1">
      <c r="A63" s="104"/>
      <c r="B63" s="105"/>
      <c r="C63" s="105"/>
      <c r="D63" s="10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U63" s="66"/>
    </row>
    <row r="64" spans="1:47" s="73" customFormat="1" ht="20.25" hidden="1" customHeight="1">
      <c r="A64" s="108"/>
      <c r="B64" s="109"/>
      <c r="C64" s="109"/>
      <c r="D64" s="110"/>
      <c r="E64" s="111"/>
      <c r="F64" s="111"/>
      <c r="G64" s="111"/>
      <c r="H64" s="111"/>
      <c r="I64" s="111">
        <f>SUM(I65:I90)</f>
        <v>30</v>
      </c>
      <c r="J64" s="111">
        <f t="shared" ref="J64:AQ64" si="0">SUM(J65:J90)</f>
        <v>30</v>
      </c>
      <c r="K64" s="111">
        <f t="shared" si="0"/>
        <v>30</v>
      </c>
      <c r="L64" s="111">
        <f t="shared" si="0"/>
        <v>30</v>
      </c>
      <c r="M64" s="111">
        <f t="shared" si="0"/>
        <v>30</v>
      </c>
      <c r="N64" s="111">
        <f t="shared" si="0"/>
        <v>30</v>
      </c>
      <c r="O64" s="111">
        <f t="shared" si="0"/>
        <v>30</v>
      </c>
      <c r="P64" s="111">
        <f t="shared" si="0"/>
        <v>30</v>
      </c>
      <c r="Q64" s="111">
        <f t="shared" si="0"/>
        <v>30</v>
      </c>
      <c r="R64" s="111">
        <f t="shared" si="0"/>
        <v>30</v>
      </c>
      <c r="S64" s="111">
        <f t="shared" si="0"/>
        <v>30</v>
      </c>
      <c r="T64" s="111">
        <f t="shared" si="0"/>
        <v>30</v>
      </c>
      <c r="U64" s="111">
        <f t="shared" si="0"/>
        <v>30</v>
      </c>
      <c r="V64" s="111">
        <f t="shared" si="0"/>
        <v>30</v>
      </c>
      <c r="W64" s="111">
        <f t="shared" si="0"/>
        <v>30</v>
      </c>
      <c r="X64" s="111">
        <f t="shared" si="0"/>
        <v>32</v>
      </c>
      <c r="Y64" s="111">
        <f t="shared" si="0"/>
        <v>32</v>
      </c>
      <c r="Z64" s="111">
        <f t="shared" si="0"/>
        <v>32</v>
      </c>
      <c r="AA64" s="111">
        <f t="shared" si="0"/>
        <v>32</v>
      </c>
      <c r="AB64" s="111">
        <f t="shared" si="0"/>
        <v>32</v>
      </c>
      <c r="AC64" s="111">
        <f t="shared" si="0"/>
        <v>32</v>
      </c>
      <c r="AD64" s="111">
        <f t="shared" si="0"/>
        <v>32</v>
      </c>
      <c r="AE64" s="111">
        <f t="shared" si="0"/>
        <v>32</v>
      </c>
      <c r="AF64" s="111">
        <f t="shared" si="0"/>
        <v>32</v>
      </c>
      <c r="AG64" s="111">
        <f t="shared" si="0"/>
        <v>32</v>
      </c>
      <c r="AH64" s="111">
        <f t="shared" si="0"/>
        <v>32</v>
      </c>
      <c r="AI64" s="111">
        <f t="shared" si="0"/>
        <v>32</v>
      </c>
      <c r="AJ64" s="111">
        <f t="shared" si="0"/>
        <v>32</v>
      </c>
      <c r="AK64" s="111">
        <f t="shared" si="0"/>
        <v>32</v>
      </c>
      <c r="AL64" s="111">
        <f t="shared" si="0"/>
        <v>32</v>
      </c>
      <c r="AM64" s="111">
        <f t="shared" si="0"/>
        <v>32</v>
      </c>
      <c r="AN64" s="111">
        <f t="shared" si="0"/>
        <v>32</v>
      </c>
      <c r="AO64" s="111">
        <f t="shared" si="0"/>
        <v>32</v>
      </c>
      <c r="AP64" s="111">
        <f t="shared" si="0"/>
        <v>5</v>
      </c>
      <c r="AQ64" s="111">
        <f t="shared" si="0"/>
        <v>7</v>
      </c>
    </row>
    <row r="65" spans="1:47" ht="20.25" hidden="1" customHeight="1">
      <c r="A65" s="104"/>
      <c r="B65" s="112" t="s">
        <v>14</v>
      </c>
      <c r="C65" s="105"/>
      <c r="D65" s="113">
        <f t="shared" ref="D65:M67" si="1">COUNTIF(D$3:D$62,$B65)</f>
        <v>0</v>
      </c>
      <c r="E65" s="113">
        <f t="shared" si="1"/>
        <v>1</v>
      </c>
      <c r="F65" s="113">
        <f t="shared" si="1"/>
        <v>1</v>
      </c>
      <c r="G65" s="113">
        <f t="shared" si="1"/>
        <v>1</v>
      </c>
      <c r="H65" s="113">
        <f t="shared" si="1"/>
        <v>1</v>
      </c>
      <c r="I65" s="113">
        <f t="shared" si="1"/>
        <v>1</v>
      </c>
      <c r="J65" s="113">
        <f t="shared" si="1"/>
        <v>1</v>
      </c>
      <c r="K65" s="113">
        <f t="shared" si="1"/>
        <v>1</v>
      </c>
      <c r="L65" s="113">
        <f t="shared" si="1"/>
        <v>1</v>
      </c>
      <c r="M65" s="113">
        <f t="shared" si="1"/>
        <v>1</v>
      </c>
      <c r="N65" s="113">
        <f t="shared" ref="N65:W67" si="2">COUNTIF(N$3:N$62,$B65)</f>
        <v>1</v>
      </c>
      <c r="O65" s="113">
        <f t="shared" si="2"/>
        <v>1</v>
      </c>
      <c r="P65" s="113">
        <f t="shared" si="2"/>
        <v>1</v>
      </c>
      <c r="Q65" s="113">
        <f t="shared" si="2"/>
        <v>1</v>
      </c>
      <c r="R65" s="113">
        <f t="shared" si="2"/>
        <v>1</v>
      </c>
      <c r="S65" s="113">
        <f t="shared" si="2"/>
        <v>1</v>
      </c>
      <c r="T65" s="113">
        <f t="shared" si="2"/>
        <v>1</v>
      </c>
      <c r="U65" s="113">
        <f t="shared" si="2"/>
        <v>1</v>
      </c>
      <c r="V65" s="113">
        <f t="shared" si="2"/>
        <v>1</v>
      </c>
      <c r="W65" s="113">
        <f t="shared" si="2"/>
        <v>1</v>
      </c>
      <c r="X65" s="113">
        <f t="shared" ref="X65:AG67" si="3">COUNTIF(X$3:X$62,$B65)</f>
        <v>1</v>
      </c>
      <c r="Y65" s="113">
        <f t="shared" si="3"/>
        <v>1</v>
      </c>
      <c r="Z65" s="113">
        <f t="shared" si="3"/>
        <v>1</v>
      </c>
      <c r="AA65" s="113">
        <f t="shared" si="3"/>
        <v>1</v>
      </c>
      <c r="AB65" s="113">
        <f t="shared" si="3"/>
        <v>1</v>
      </c>
      <c r="AC65" s="113">
        <f t="shared" si="3"/>
        <v>1</v>
      </c>
      <c r="AD65" s="113">
        <f t="shared" si="3"/>
        <v>1</v>
      </c>
      <c r="AE65" s="113">
        <f t="shared" si="3"/>
        <v>1</v>
      </c>
      <c r="AF65" s="113">
        <f t="shared" si="3"/>
        <v>1</v>
      </c>
      <c r="AG65" s="113">
        <f t="shared" si="3"/>
        <v>1</v>
      </c>
      <c r="AH65" s="113">
        <f t="shared" ref="AH65:AQ67" si="4">COUNTIF(AH$3:AH$62,$B65)</f>
        <v>1</v>
      </c>
      <c r="AI65" s="113">
        <f t="shared" si="4"/>
        <v>1</v>
      </c>
      <c r="AJ65" s="113">
        <f t="shared" si="4"/>
        <v>1</v>
      </c>
      <c r="AK65" s="113">
        <f t="shared" si="4"/>
        <v>1</v>
      </c>
      <c r="AL65" s="113">
        <f t="shared" si="4"/>
        <v>1</v>
      </c>
      <c r="AM65" s="113">
        <f t="shared" si="4"/>
        <v>1</v>
      </c>
      <c r="AN65" s="113">
        <f t="shared" si="4"/>
        <v>1</v>
      </c>
      <c r="AO65" s="113">
        <f t="shared" si="4"/>
        <v>1</v>
      </c>
      <c r="AP65" s="113">
        <f t="shared" si="4"/>
        <v>0</v>
      </c>
      <c r="AQ65" s="113">
        <f t="shared" si="4"/>
        <v>0</v>
      </c>
      <c r="AU65" s="66"/>
    </row>
    <row r="66" spans="1:47" ht="20.25" hidden="1" customHeight="1">
      <c r="A66" s="104"/>
      <c r="B66" s="114" t="s">
        <v>7</v>
      </c>
      <c r="C66" s="105"/>
      <c r="D66" s="113">
        <f t="shared" si="1"/>
        <v>0</v>
      </c>
      <c r="E66" s="113">
        <f t="shared" si="1"/>
        <v>4</v>
      </c>
      <c r="F66" s="113">
        <f t="shared" si="1"/>
        <v>4</v>
      </c>
      <c r="G66" s="113">
        <f t="shared" si="1"/>
        <v>4</v>
      </c>
      <c r="H66" s="113">
        <f t="shared" si="1"/>
        <v>4</v>
      </c>
      <c r="I66" s="113">
        <f t="shared" si="1"/>
        <v>4</v>
      </c>
      <c r="J66" s="113">
        <f t="shared" si="1"/>
        <v>4</v>
      </c>
      <c r="K66" s="113">
        <f t="shared" si="1"/>
        <v>4</v>
      </c>
      <c r="L66" s="113">
        <f t="shared" si="1"/>
        <v>4</v>
      </c>
      <c r="M66" s="113">
        <f t="shared" si="1"/>
        <v>4</v>
      </c>
      <c r="N66" s="113">
        <f t="shared" si="2"/>
        <v>4</v>
      </c>
      <c r="O66" s="113">
        <f t="shared" si="2"/>
        <v>4</v>
      </c>
      <c r="P66" s="113">
        <f t="shared" si="2"/>
        <v>4</v>
      </c>
      <c r="Q66" s="113">
        <f t="shared" si="2"/>
        <v>4</v>
      </c>
      <c r="R66" s="113">
        <f t="shared" si="2"/>
        <v>4</v>
      </c>
      <c r="S66" s="113">
        <f t="shared" si="2"/>
        <v>4</v>
      </c>
      <c r="T66" s="113">
        <f t="shared" si="2"/>
        <v>4</v>
      </c>
      <c r="U66" s="113">
        <f t="shared" si="2"/>
        <v>4</v>
      </c>
      <c r="V66" s="113">
        <f t="shared" si="2"/>
        <v>4</v>
      </c>
      <c r="W66" s="113">
        <f t="shared" si="2"/>
        <v>4</v>
      </c>
      <c r="X66" s="113">
        <f t="shared" si="3"/>
        <v>4</v>
      </c>
      <c r="Y66" s="113">
        <f t="shared" si="3"/>
        <v>4</v>
      </c>
      <c r="Z66" s="113">
        <f t="shared" si="3"/>
        <v>4</v>
      </c>
      <c r="AA66" s="113">
        <f t="shared" si="3"/>
        <v>4</v>
      </c>
      <c r="AB66" s="113">
        <f t="shared" si="3"/>
        <v>4</v>
      </c>
      <c r="AC66" s="113">
        <f t="shared" si="3"/>
        <v>4</v>
      </c>
      <c r="AD66" s="113">
        <f t="shared" si="3"/>
        <v>4</v>
      </c>
      <c r="AE66" s="113">
        <f t="shared" si="3"/>
        <v>4</v>
      </c>
      <c r="AF66" s="113">
        <f t="shared" si="3"/>
        <v>4</v>
      </c>
      <c r="AG66" s="113">
        <f t="shared" si="3"/>
        <v>4</v>
      </c>
      <c r="AH66" s="113">
        <f t="shared" si="4"/>
        <v>4</v>
      </c>
      <c r="AI66" s="113">
        <f t="shared" si="4"/>
        <v>4</v>
      </c>
      <c r="AJ66" s="113">
        <f t="shared" si="4"/>
        <v>4</v>
      </c>
      <c r="AK66" s="113">
        <f t="shared" si="4"/>
        <v>4</v>
      </c>
      <c r="AL66" s="113">
        <f t="shared" si="4"/>
        <v>4</v>
      </c>
      <c r="AM66" s="113">
        <f t="shared" si="4"/>
        <v>4</v>
      </c>
      <c r="AN66" s="113">
        <f t="shared" si="4"/>
        <v>4</v>
      </c>
      <c r="AO66" s="113">
        <f t="shared" si="4"/>
        <v>4</v>
      </c>
      <c r="AP66" s="113">
        <f t="shared" si="4"/>
        <v>0</v>
      </c>
      <c r="AQ66" s="113">
        <f t="shared" si="4"/>
        <v>0</v>
      </c>
      <c r="AU66" s="66"/>
    </row>
    <row r="67" spans="1:47" ht="20.25" hidden="1" customHeight="1">
      <c r="A67" s="104"/>
      <c r="B67" s="114" t="s">
        <v>53</v>
      </c>
      <c r="C67" s="105"/>
      <c r="D67" s="113">
        <f t="shared" si="1"/>
        <v>0</v>
      </c>
      <c r="E67" s="113">
        <f t="shared" si="1"/>
        <v>0</v>
      </c>
      <c r="F67" s="113">
        <f t="shared" si="1"/>
        <v>0</v>
      </c>
      <c r="G67" s="113">
        <f t="shared" si="1"/>
        <v>0</v>
      </c>
      <c r="H67" s="113">
        <f t="shared" si="1"/>
        <v>0</v>
      </c>
      <c r="I67" s="113">
        <f t="shared" si="1"/>
        <v>0</v>
      </c>
      <c r="J67" s="113">
        <f t="shared" si="1"/>
        <v>0</v>
      </c>
      <c r="K67" s="113">
        <f t="shared" si="1"/>
        <v>0</v>
      </c>
      <c r="L67" s="113">
        <f t="shared" si="1"/>
        <v>0</v>
      </c>
      <c r="M67" s="113">
        <f t="shared" si="1"/>
        <v>0</v>
      </c>
      <c r="N67" s="113">
        <f t="shared" si="2"/>
        <v>0</v>
      </c>
      <c r="O67" s="113">
        <f t="shared" si="2"/>
        <v>0</v>
      </c>
      <c r="P67" s="113">
        <f t="shared" si="2"/>
        <v>0</v>
      </c>
      <c r="Q67" s="113">
        <f t="shared" si="2"/>
        <v>0</v>
      </c>
      <c r="R67" s="113">
        <f t="shared" si="2"/>
        <v>0</v>
      </c>
      <c r="S67" s="113">
        <f t="shared" si="2"/>
        <v>0</v>
      </c>
      <c r="T67" s="113">
        <f t="shared" si="2"/>
        <v>0</v>
      </c>
      <c r="U67" s="113">
        <f t="shared" si="2"/>
        <v>0</v>
      </c>
      <c r="V67" s="113">
        <f t="shared" si="2"/>
        <v>0</v>
      </c>
      <c r="W67" s="113">
        <f t="shared" si="2"/>
        <v>0</v>
      </c>
      <c r="X67" s="113">
        <f t="shared" si="3"/>
        <v>1</v>
      </c>
      <c r="Y67" s="113">
        <f t="shared" si="3"/>
        <v>1</v>
      </c>
      <c r="Z67" s="113">
        <f t="shared" si="3"/>
        <v>1</v>
      </c>
      <c r="AA67" s="113">
        <f t="shared" si="3"/>
        <v>1</v>
      </c>
      <c r="AB67" s="113">
        <f t="shared" si="3"/>
        <v>1</v>
      </c>
      <c r="AC67" s="113">
        <f t="shared" si="3"/>
        <v>1</v>
      </c>
      <c r="AD67" s="113">
        <f t="shared" si="3"/>
        <v>1</v>
      </c>
      <c r="AE67" s="113">
        <f t="shared" si="3"/>
        <v>1</v>
      </c>
      <c r="AF67" s="113">
        <f t="shared" si="3"/>
        <v>1</v>
      </c>
      <c r="AG67" s="113">
        <f t="shared" si="3"/>
        <v>1</v>
      </c>
      <c r="AH67" s="113">
        <f t="shared" si="4"/>
        <v>1</v>
      </c>
      <c r="AI67" s="113">
        <f t="shared" si="4"/>
        <v>1</v>
      </c>
      <c r="AJ67" s="113">
        <f t="shared" si="4"/>
        <v>1</v>
      </c>
      <c r="AK67" s="113">
        <f t="shared" si="4"/>
        <v>1</v>
      </c>
      <c r="AL67" s="113">
        <f t="shared" si="4"/>
        <v>1</v>
      </c>
      <c r="AM67" s="113">
        <f t="shared" si="4"/>
        <v>1</v>
      </c>
      <c r="AN67" s="113">
        <f t="shared" si="4"/>
        <v>1</v>
      </c>
      <c r="AO67" s="113">
        <f t="shared" si="4"/>
        <v>1</v>
      </c>
      <c r="AP67" s="113">
        <f t="shared" si="4"/>
        <v>0</v>
      </c>
      <c r="AQ67" s="113">
        <f t="shared" si="4"/>
        <v>0</v>
      </c>
      <c r="AU67" s="66"/>
    </row>
    <row r="68" spans="1:47" ht="20.25" hidden="1" customHeight="1">
      <c r="A68" s="104"/>
      <c r="B68" s="114" t="s">
        <v>168</v>
      </c>
      <c r="C68" s="105"/>
      <c r="D68" s="113">
        <f t="shared" ref="D68:M77" si="5">COUNTIF(D$3:D$62,$B68)</f>
        <v>0</v>
      </c>
      <c r="E68" s="113">
        <f t="shared" si="5"/>
        <v>0</v>
      </c>
      <c r="F68" s="113">
        <f t="shared" si="5"/>
        <v>0</v>
      </c>
      <c r="G68" s="113">
        <f t="shared" si="5"/>
        <v>0</v>
      </c>
      <c r="H68" s="113">
        <f t="shared" si="5"/>
        <v>0</v>
      </c>
      <c r="I68" s="113">
        <f t="shared" si="5"/>
        <v>0</v>
      </c>
      <c r="J68" s="113">
        <f t="shared" si="5"/>
        <v>0</v>
      </c>
      <c r="K68" s="113">
        <f t="shared" si="5"/>
        <v>0</v>
      </c>
      <c r="L68" s="113">
        <f t="shared" si="5"/>
        <v>0</v>
      </c>
      <c r="M68" s="113">
        <f t="shared" si="5"/>
        <v>0</v>
      </c>
      <c r="N68" s="113">
        <f t="shared" ref="N68:W77" si="6">COUNTIF(N$3:N$62,$B68)</f>
        <v>0</v>
      </c>
      <c r="O68" s="113">
        <f t="shared" si="6"/>
        <v>0</v>
      </c>
      <c r="P68" s="113">
        <f t="shared" si="6"/>
        <v>0</v>
      </c>
      <c r="Q68" s="113">
        <f t="shared" si="6"/>
        <v>0</v>
      </c>
      <c r="R68" s="113">
        <f t="shared" si="6"/>
        <v>0</v>
      </c>
      <c r="S68" s="113">
        <f t="shared" si="6"/>
        <v>0</v>
      </c>
      <c r="T68" s="113">
        <f t="shared" si="6"/>
        <v>0</v>
      </c>
      <c r="U68" s="113">
        <f t="shared" si="6"/>
        <v>0</v>
      </c>
      <c r="V68" s="113">
        <f t="shared" si="6"/>
        <v>0</v>
      </c>
      <c r="W68" s="113">
        <f t="shared" si="6"/>
        <v>0</v>
      </c>
      <c r="X68" s="113">
        <f t="shared" ref="X68:AG77" si="7">COUNTIF(X$3:X$62,$B68)</f>
        <v>2</v>
      </c>
      <c r="Y68" s="113">
        <f t="shared" si="7"/>
        <v>2</v>
      </c>
      <c r="Z68" s="113">
        <f t="shared" si="7"/>
        <v>2</v>
      </c>
      <c r="AA68" s="113">
        <f t="shared" si="7"/>
        <v>2</v>
      </c>
      <c r="AB68" s="113">
        <f t="shared" si="7"/>
        <v>2</v>
      </c>
      <c r="AC68" s="113">
        <f t="shared" si="7"/>
        <v>2</v>
      </c>
      <c r="AD68" s="113">
        <f t="shared" si="7"/>
        <v>2</v>
      </c>
      <c r="AE68" s="113">
        <f t="shared" si="7"/>
        <v>2</v>
      </c>
      <c r="AF68" s="113">
        <f t="shared" si="7"/>
        <v>2</v>
      </c>
      <c r="AG68" s="113">
        <f t="shared" si="7"/>
        <v>2</v>
      </c>
      <c r="AH68" s="113">
        <f t="shared" ref="AH68:AP77" si="8">COUNTIF(AH$3:AH$62,$B68)</f>
        <v>2</v>
      </c>
      <c r="AI68" s="113">
        <f t="shared" si="8"/>
        <v>2</v>
      </c>
      <c r="AJ68" s="113">
        <f t="shared" si="8"/>
        <v>2</v>
      </c>
      <c r="AK68" s="113">
        <f t="shared" si="8"/>
        <v>2</v>
      </c>
      <c r="AL68" s="113">
        <f t="shared" si="8"/>
        <v>2</v>
      </c>
      <c r="AM68" s="113">
        <f t="shared" si="8"/>
        <v>2</v>
      </c>
      <c r="AN68" s="113">
        <f t="shared" si="8"/>
        <v>2</v>
      </c>
      <c r="AO68" s="113">
        <f t="shared" si="8"/>
        <v>2</v>
      </c>
      <c r="AP68" s="113">
        <f t="shared" si="8"/>
        <v>0</v>
      </c>
      <c r="AU68" s="66"/>
    </row>
    <row r="69" spans="1:47" ht="20.25" hidden="1" customHeight="1">
      <c r="A69" s="104"/>
      <c r="B69" s="114" t="s">
        <v>8</v>
      </c>
      <c r="C69" s="105"/>
      <c r="D69" s="113">
        <f t="shared" si="5"/>
        <v>0</v>
      </c>
      <c r="E69" s="113">
        <f t="shared" si="5"/>
        <v>0</v>
      </c>
      <c r="F69" s="113">
        <f t="shared" si="5"/>
        <v>0</v>
      </c>
      <c r="G69" s="113">
        <f t="shared" si="5"/>
        <v>0</v>
      </c>
      <c r="H69" s="113">
        <f t="shared" si="5"/>
        <v>0</v>
      </c>
      <c r="I69" s="113">
        <f t="shared" si="5"/>
        <v>0</v>
      </c>
      <c r="J69" s="113">
        <f t="shared" si="5"/>
        <v>0</v>
      </c>
      <c r="K69" s="113">
        <f t="shared" si="5"/>
        <v>0</v>
      </c>
      <c r="L69" s="113">
        <f t="shared" si="5"/>
        <v>0</v>
      </c>
      <c r="M69" s="113">
        <f t="shared" si="5"/>
        <v>0</v>
      </c>
      <c r="N69" s="113">
        <f t="shared" si="6"/>
        <v>0</v>
      </c>
      <c r="O69" s="113">
        <f t="shared" si="6"/>
        <v>0</v>
      </c>
      <c r="P69" s="113">
        <f t="shared" si="6"/>
        <v>0</v>
      </c>
      <c r="Q69" s="113">
        <f t="shared" si="6"/>
        <v>0</v>
      </c>
      <c r="R69" s="113">
        <f t="shared" si="6"/>
        <v>0</v>
      </c>
      <c r="S69" s="113">
        <f t="shared" si="6"/>
        <v>0</v>
      </c>
      <c r="T69" s="113">
        <f t="shared" si="6"/>
        <v>0</v>
      </c>
      <c r="U69" s="113">
        <f t="shared" si="6"/>
        <v>0</v>
      </c>
      <c r="V69" s="113">
        <f t="shared" si="6"/>
        <v>0</v>
      </c>
      <c r="W69" s="113">
        <f t="shared" si="6"/>
        <v>0</v>
      </c>
      <c r="X69" s="113">
        <f t="shared" si="7"/>
        <v>2</v>
      </c>
      <c r="Y69" s="113">
        <f t="shared" si="7"/>
        <v>2</v>
      </c>
      <c r="Z69" s="113">
        <f t="shared" si="7"/>
        <v>2</v>
      </c>
      <c r="AA69" s="113">
        <f t="shared" si="7"/>
        <v>2</v>
      </c>
      <c r="AB69" s="113">
        <f t="shared" si="7"/>
        <v>2</v>
      </c>
      <c r="AC69" s="113">
        <f t="shared" si="7"/>
        <v>2</v>
      </c>
      <c r="AD69" s="113">
        <f t="shared" si="7"/>
        <v>2</v>
      </c>
      <c r="AE69" s="113">
        <f t="shared" si="7"/>
        <v>2</v>
      </c>
      <c r="AF69" s="113">
        <f t="shared" si="7"/>
        <v>2</v>
      </c>
      <c r="AG69" s="113">
        <f t="shared" si="7"/>
        <v>2</v>
      </c>
      <c r="AH69" s="113">
        <f t="shared" si="8"/>
        <v>2</v>
      </c>
      <c r="AI69" s="113">
        <f t="shared" si="8"/>
        <v>2</v>
      </c>
      <c r="AJ69" s="113">
        <f t="shared" si="8"/>
        <v>2</v>
      </c>
      <c r="AK69" s="113">
        <f t="shared" si="8"/>
        <v>2</v>
      </c>
      <c r="AL69" s="113">
        <f t="shared" si="8"/>
        <v>2</v>
      </c>
      <c r="AM69" s="113">
        <f t="shared" si="8"/>
        <v>2</v>
      </c>
      <c r="AN69" s="113">
        <f t="shared" si="8"/>
        <v>2</v>
      </c>
      <c r="AO69" s="113">
        <f t="shared" si="8"/>
        <v>2</v>
      </c>
      <c r="AP69" s="113">
        <f t="shared" si="8"/>
        <v>0</v>
      </c>
      <c r="AU69" s="66"/>
    </row>
    <row r="70" spans="1:47" ht="20.25" hidden="1" customHeight="1">
      <c r="A70" s="104"/>
      <c r="B70" s="114" t="s">
        <v>11</v>
      </c>
      <c r="C70" s="105"/>
      <c r="D70" s="113">
        <f t="shared" si="5"/>
        <v>0</v>
      </c>
      <c r="E70" s="113">
        <f t="shared" si="5"/>
        <v>4</v>
      </c>
      <c r="F70" s="113">
        <f t="shared" si="5"/>
        <v>4</v>
      </c>
      <c r="G70" s="113">
        <f t="shared" si="5"/>
        <v>4</v>
      </c>
      <c r="H70" s="113">
        <f t="shared" si="5"/>
        <v>4</v>
      </c>
      <c r="I70" s="113">
        <f t="shared" si="5"/>
        <v>4</v>
      </c>
      <c r="J70" s="113">
        <f t="shared" si="5"/>
        <v>4</v>
      </c>
      <c r="K70" s="113">
        <f t="shared" si="5"/>
        <v>4</v>
      </c>
      <c r="L70" s="113">
        <f t="shared" si="5"/>
        <v>4</v>
      </c>
      <c r="M70" s="113">
        <f t="shared" si="5"/>
        <v>4</v>
      </c>
      <c r="N70" s="113">
        <f t="shared" si="6"/>
        <v>4</v>
      </c>
      <c r="O70" s="113">
        <f t="shared" si="6"/>
        <v>4</v>
      </c>
      <c r="P70" s="113">
        <f t="shared" si="6"/>
        <v>4</v>
      </c>
      <c r="Q70" s="113">
        <f t="shared" si="6"/>
        <v>4</v>
      </c>
      <c r="R70" s="113">
        <f t="shared" si="6"/>
        <v>4</v>
      </c>
      <c r="S70" s="113">
        <f t="shared" si="6"/>
        <v>4</v>
      </c>
      <c r="T70" s="113">
        <f t="shared" si="6"/>
        <v>4</v>
      </c>
      <c r="U70" s="113">
        <f t="shared" si="6"/>
        <v>4</v>
      </c>
      <c r="V70" s="113">
        <f t="shared" si="6"/>
        <v>4</v>
      </c>
      <c r="W70" s="113">
        <f t="shared" si="6"/>
        <v>4</v>
      </c>
      <c r="X70" s="113">
        <f t="shared" si="7"/>
        <v>4</v>
      </c>
      <c r="Y70" s="113">
        <f t="shared" si="7"/>
        <v>4</v>
      </c>
      <c r="Z70" s="113">
        <f t="shared" si="7"/>
        <v>4</v>
      </c>
      <c r="AA70" s="113">
        <f t="shared" si="7"/>
        <v>4</v>
      </c>
      <c r="AB70" s="113">
        <f t="shared" si="7"/>
        <v>4</v>
      </c>
      <c r="AC70" s="113">
        <f t="shared" si="7"/>
        <v>4</v>
      </c>
      <c r="AD70" s="113">
        <f t="shared" si="7"/>
        <v>4</v>
      </c>
      <c r="AE70" s="113">
        <f t="shared" si="7"/>
        <v>4</v>
      </c>
      <c r="AF70" s="113">
        <f t="shared" si="7"/>
        <v>4</v>
      </c>
      <c r="AG70" s="113">
        <f t="shared" si="7"/>
        <v>4</v>
      </c>
      <c r="AH70" s="113">
        <f t="shared" si="8"/>
        <v>4</v>
      </c>
      <c r="AI70" s="113">
        <f t="shared" si="8"/>
        <v>4</v>
      </c>
      <c r="AJ70" s="113">
        <f t="shared" si="8"/>
        <v>4</v>
      </c>
      <c r="AK70" s="113">
        <f t="shared" si="8"/>
        <v>4</v>
      </c>
      <c r="AL70" s="113">
        <f t="shared" si="8"/>
        <v>4</v>
      </c>
      <c r="AM70" s="113">
        <f t="shared" si="8"/>
        <v>4</v>
      </c>
      <c r="AN70" s="113">
        <f t="shared" si="8"/>
        <v>4</v>
      </c>
      <c r="AO70" s="113">
        <f t="shared" si="8"/>
        <v>4</v>
      </c>
      <c r="AP70" s="113">
        <f t="shared" si="8"/>
        <v>0</v>
      </c>
      <c r="AU70" s="66"/>
    </row>
    <row r="71" spans="1:47" ht="20.25" hidden="1" customHeight="1">
      <c r="A71" s="104"/>
      <c r="B71" s="114" t="s">
        <v>12</v>
      </c>
      <c r="C71" s="105"/>
      <c r="D71" s="113">
        <f t="shared" si="5"/>
        <v>0</v>
      </c>
      <c r="E71" s="113">
        <f t="shared" si="5"/>
        <v>3</v>
      </c>
      <c r="F71" s="113">
        <f t="shared" si="5"/>
        <v>3</v>
      </c>
      <c r="G71" s="113">
        <f t="shared" si="5"/>
        <v>3</v>
      </c>
      <c r="H71" s="113">
        <f t="shared" si="5"/>
        <v>3</v>
      </c>
      <c r="I71" s="113">
        <f t="shared" si="5"/>
        <v>3</v>
      </c>
      <c r="J71" s="113">
        <f t="shared" si="5"/>
        <v>3</v>
      </c>
      <c r="K71" s="113">
        <f t="shared" si="5"/>
        <v>3</v>
      </c>
      <c r="L71" s="113">
        <f t="shared" si="5"/>
        <v>3</v>
      </c>
      <c r="M71" s="113">
        <f t="shared" si="5"/>
        <v>3</v>
      </c>
      <c r="N71" s="113">
        <f t="shared" si="6"/>
        <v>3</v>
      </c>
      <c r="O71" s="113">
        <f t="shared" si="6"/>
        <v>3</v>
      </c>
      <c r="P71" s="113">
        <f t="shared" si="6"/>
        <v>3</v>
      </c>
      <c r="Q71" s="113">
        <f t="shared" si="6"/>
        <v>3</v>
      </c>
      <c r="R71" s="113">
        <f t="shared" si="6"/>
        <v>3</v>
      </c>
      <c r="S71" s="113">
        <f t="shared" si="6"/>
        <v>3</v>
      </c>
      <c r="T71" s="113">
        <f t="shared" si="6"/>
        <v>3</v>
      </c>
      <c r="U71" s="113">
        <f t="shared" si="6"/>
        <v>3</v>
      </c>
      <c r="V71" s="113">
        <f t="shared" si="6"/>
        <v>3</v>
      </c>
      <c r="W71" s="113">
        <f t="shared" si="6"/>
        <v>3</v>
      </c>
      <c r="X71" s="113">
        <f t="shared" si="7"/>
        <v>3</v>
      </c>
      <c r="Y71" s="113">
        <f t="shared" si="7"/>
        <v>3</v>
      </c>
      <c r="Z71" s="113">
        <f t="shared" si="7"/>
        <v>3</v>
      </c>
      <c r="AA71" s="113">
        <f t="shared" si="7"/>
        <v>3</v>
      </c>
      <c r="AB71" s="113">
        <f t="shared" si="7"/>
        <v>3</v>
      </c>
      <c r="AC71" s="113">
        <f t="shared" si="7"/>
        <v>3</v>
      </c>
      <c r="AD71" s="113">
        <f t="shared" si="7"/>
        <v>3</v>
      </c>
      <c r="AE71" s="113">
        <f t="shared" si="7"/>
        <v>3</v>
      </c>
      <c r="AF71" s="113">
        <f t="shared" si="7"/>
        <v>3</v>
      </c>
      <c r="AG71" s="113">
        <f t="shared" si="7"/>
        <v>3</v>
      </c>
      <c r="AH71" s="113">
        <f t="shared" si="8"/>
        <v>3</v>
      </c>
      <c r="AI71" s="113">
        <f t="shared" si="8"/>
        <v>3</v>
      </c>
      <c r="AJ71" s="113">
        <f t="shared" si="8"/>
        <v>3</v>
      </c>
      <c r="AK71" s="113">
        <f t="shared" si="8"/>
        <v>3</v>
      </c>
      <c r="AL71" s="113">
        <f t="shared" si="8"/>
        <v>3</v>
      </c>
      <c r="AM71" s="113">
        <f t="shared" si="8"/>
        <v>3</v>
      </c>
      <c r="AN71" s="113">
        <f t="shared" si="8"/>
        <v>3</v>
      </c>
      <c r="AO71" s="113">
        <f t="shared" si="8"/>
        <v>3</v>
      </c>
      <c r="AP71" s="113">
        <f t="shared" si="8"/>
        <v>0</v>
      </c>
      <c r="AU71" s="66"/>
    </row>
    <row r="72" spans="1:47" ht="20.25" hidden="1" customHeight="1">
      <c r="A72" s="104"/>
      <c r="B72" s="114" t="s">
        <v>182</v>
      </c>
      <c r="C72" s="105"/>
      <c r="D72" s="113">
        <f t="shared" si="5"/>
        <v>0</v>
      </c>
      <c r="E72" s="113">
        <f t="shared" si="5"/>
        <v>2</v>
      </c>
      <c r="F72" s="113">
        <f t="shared" si="5"/>
        <v>2</v>
      </c>
      <c r="G72" s="113">
        <f t="shared" si="5"/>
        <v>2</v>
      </c>
      <c r="H72" s="113">
        <f t="shared" si="5"/>
        <v>2</v>
      </c>
      <c r="I72" s="113">
        <f t="shared" si="5"/>
        <v>2</v>
      </c>
      <c r="J72" s="113">
        <f t="shared" si="5"/>
        <v>2</v>
      </c>
      <c r="K72" s="113">
        <f t="shared" si="5"/>
        <v>2</v>
      </c>
      <c r="L72" s="113">
        <f t="shared" si="5"/>
        <v>2</v>
      </c>
      <c r="M72" s="113">
        <f t="shared" si="5"/>
        <v>2</v>
      </c>
      <c r="N72" s="113">
        <f t="shared" si="6"/>
        <v>2</v>
      </c>
      <c r="O72" s="113">
        <f t="shared" si="6"/>
        <v>2</v>
      </c>
      <c r="P72" s="113">
        <f t="shared" si="6"/>
        <v>2</v>
      </c>
      <c r="Q72" s="113">
        <f t="shared" si="6"/>
        <v>2</v>
      </c>
      <c r="R72" s="113">
        <f t="shared" si="6"/>
        <v>2</v>
      </c>
      <c r="S72" s="113">
        <f t="shared" si="6"/>
        <v>2</v>
      </c>
      <c r="T72" s="113">
        <f t="shared" si="6"/>
        <v>2</v>
      </c>
      <c r="U72" s="113">
        <f t="shared" si="6"/>
        <v>2</v>
      </c>
      <c r="V72" s="113">
        <f t="shared" si="6"/>
        <v>2</v>
      </c>
      <c r="W72" s="113">
        <f t="shared" si="6"/>
        <v>2</v>
      </c>
      <c r="X72" s="113">
        <f t="shared" si="7"/>
        <v>0</v>
      </c>
      <c r="Y72" s="113">
        <f t="shared" si="7"/>
        <v>0</v>
      </c>
      <c r="Z72" s="113">
        <f t="shared" si="7"/>
        <v>0</v>
      </c>
      <c r="AA72" s="113">
        <f t="shared" si="7"/>
        <v>0</v>
      </c>
      <c r="AB72" s="113">
        <f t="shared" si="7"/>
        <v>0</v>
      </c>
      <c r="AC72" s="113">
        <f t="shared" si="7"/>
        <v>0</v>
      </c>
      <c r="AD72" s="113">
        <f t="shared" si="7"/>
        <v>0</v>
      </c>
      <c r="AE72" s="113">
        <f t="shared" si="7"/>
        <v>0</v>
      </c>
      <c r="AF72" s="113">
        <f t="shared" si="7"/>
        <v>0</v>
      </c>
      <c r="AG72" s="113">
        <f t="shared" si="7"/>
        <v>0</v>
      </c>
      <c r="AH72" s="113">
        <f t="shared" si="8"/>
        <v>0</v>
      </c>
      <c r="AI72" s="113">
        <f t="shared" si="8"/>
        <v>0</v>
      </c>
      <c r="AJ72" s="113">
        <f t="shared" si="8"/>
        <v>0</v>
      </c>
      <c r="AK72" s="113">
        <f t="shared" si="8"/>
        <v>0</v>
      </c>
      <c r="AL72" s="113">
        <f t="shared" si="8"/>
        <v>0</v>
      </c>
      <c r="AM72" s="113">
        <f t="shared" si="8"/>
        <v>0</v>
      </c>
      <c r="AN72" s="113">
        <f t="shared" si="8"/>
        <v>0</v>
      </c>
      <c r="AO72" s="113">
        <f t="shared" si="8"/>
        <v>0</v>
      </c>
      <c r="AP72" s="113">
        <f t="shared" si="8"/>
        <v>0</v>
      </c>
      <c r="AU72" s="66"/>
    </row>
    <row r="73" spans="1:47" ht="20.25" hidden="1" customHeight="1">
      <c r="A73" s="104"/>
      <c r="B73" s="114" t="s">
        <v>167</v>
      </c>
      <c r="C73" s="105"/>
      <c r="D73" s="113">
        <f t="shared" si="5"/>
        <v>0</v>
      </c>
      <c r="E73" s="113">
        <f t="shared" si="5"/>
        <v>1</v>
      </c>
      <c r="F73" s="113">
        <f t="shared" si="5"/>
        <v>1</v>
      </c>
      <c r="G73" s="113">
        <f t="shared" si="5"/>
        <v>1</v>
      </c>
      <c r="H73" s="113">
        <f t="shared" si="5"/>
        <v>1</v>
      </c>
      <c r="I73" s="113">
        <f t="shared" si="5"/>
        <v>1</v>
      </c>
      <c r="J73" s="113">
        <f t="shared" si="5"/>
        <v>1</v>
      </c>
      <c r="K73" s="113">
        <f t="shared" si="5"/>
        <v>1</v>
      </c>
      <c r="L73" s="113">
        <f t="shared" si="5"/>
        <v>1</v>
      </c>
      <c r="M73" s="113">
        <f t="shared" si="5"/>
        <v>1</v>
      </c>
      <c r="N73" s="113">
        <f t="shared" si="6"/>
        <v>1</v>
      </c>
      <c r="O73" s="113">
        <f t="shared" si="6"/>
        <v>1</v>
      </c>
      <c r="P73" s="113">
        <f t="shared" si="6"/>
        <v>1</v>
      </c>
      <c r="Q73" s="113">
        <f t="shared" si="6"/>
        <v>1</v>
      </c>
      <c r="R73" s="113">
        <f t="shared" si="6"/>
        <v>1</v>
      </c>
      <c r="S73" s="113">
        <f t="shared" si="6"/>
        <v>1</v>
      </c>
      <c r="T73" s="113">
        <f t="shared" si="6"/>
        <v>1</v>
      </c>
      <c r="U73" s="113">
        <f t="shared" si="6"/>
        <v>1</v>
      </c>
      <c r="V73" s="113">
        <f t="shared" si="6"/>
        <v>1</v>
      </c>
      <c r="W73" s="113">
        <f t="shared" si="6"/>
        <v>1</v>
      </c>
      <c r="X73" s="113">
        <f t="shared" si="7"/>
        <v>0</v>
      </c>
      <c r="Y73" s="113">
        <f t="shared" si="7"/>
        <v>0</v>
      </c>
      <c r="Z73" s="113">
        <f t="shared" si="7"/>
        <v>0</v>
      </c>
      <c r="AA73" s="113">
        <f t="shared" si="7"/>
        <v>0</v>
      </c>
      <c r="AB73" s="113">
        <f t="shared" si="7"/>
        <v>0</v>
      </c>
      <c r="AC73" s="113">
        <f t="shared" si="7"/>
        <v>0</v>
      </c>
      <c r="AD73" s="113">
        <f t="shared" si="7"/>
        <v>0</v>
      </c>
      <c r="AE73" s="113">
        <f t="shared" si="7"/>
        <v>0</v>
      </c>
      <c r="AF73" s="113">
        <f t="shared" si="7"/>
        <v>0</v>
      </c>
      <c r="AG73" s="113">
        <f t="shared" si="7"/>
        <v>0</v>
      </c>
      <c r="AH73" s="113">
        <f t="shared" si="8"/>
        <v>0</v>
      </c>
      <c r="AI73" s="113">
        <f t="shared" si="8"/>
        <v>0</v>
      </c>
      <c r="AJ73" s="113">
        <f t="shared" si="8"/>
        <v>0</v>
      </c>
      <c r="AK73" s="113">
        <f t="shared" si="8"/>
        <v>0</v>
      </c>
      <c r="AL73" s="113">
        <f t="shared" si="8"/>
        <v>0</v>
      </c>
      <c r="AM73" s="113">
        <f t="shared" si="8"/>
        <v>0</v>
      </c>
      <c r="AN73" s="113">
        <f t="shared" si="8"/>
        <v>0</v>
      </c>
      <c r="AO73" s="113">
        <f t="shared" si="8"/>
        <v>0</v>
      </c>
      <c r="AP73" s="113">
        <f t="shared" si="8"/>
        <v>0</v>
      </c>
      <c r="AU73" s="66"/>
    </row>
    <row r="74" spans="1:47" ht="20.25" hidden="1" customHeight="1">
      <c r="A74" s="104"/>
      <c r="B74" s="114" t="s">
        <v>165</v>
      </c>
      <c r="C74" s="105"/>
      <c r="D74" s="113">
        <f t="shared" si="5"/>
        <v>0</v>
      </c>
      <c r="E74" s="113">
        <f t="shared" si="5"/>
        <v>1</v>
      </c>
      <c r="F74" s="113">
        <f t="shared" si="5"/>
        <v>1</v>
      </c>
      <c r="G74" s="113">
        <f t="shared" si="5"/>
        <v>1</v>
      </c>
      <c r="H74" s="113">
        <f t="shared" si="5"/>
        <v>1</v>
      </c>
      <c r="I74" s="113">
        <f t="shared" si="5"/>
        <v>1</v>
      </c>
      <c r="J74" s="113">
        <f t="shared" si="5"/>
        <v>1</v>
      </c>
      <c r="K74" s="113">
        <f t="shared" si="5"/>
        <v>1</v>
      </c>
      <c r="L74" s="113">
        <f t="shared" si="5"/>
        <v>1</v>
      </c>
      <c r="M74" s="113">
        <f t="shared" si="5"/>
        <v>1</v>
      </c>
      <c r="N74" s="113">
        <f t="shared" si="6"/>
        <v>1</v>
      </c>
      <c r="O74" s="113">
        <f t="shared" si="6"/>
        <v>1</v>
      </c>
      <c r="P74" s="113">
        <f t="shared" si="6"/>
        <v>1</v>
      </c>
      <c r="Q74" s="113">
        <f t="shared" si="6"/>
        <v>1</v>
      </c>
      <c r="R74" s="113">
        <f t="shared" si="6"/>
        <v>1</v>
      </c>
      <c r="S74" s="113">
        <f t="shared" si="6"/>
        <v>1</v>
      </c>
      <c r="T74" s="113">
        <f t="shared" si="6"/>
        <v>1</v>
      </c>
      <c r="U74" s="113">
        <f t="shared" si="6"/>
        <v>1</v>
      </c>
      <c r="V74" s="113">
        <f t="shared" si="6"/>
        <v>1</v>
      </c>
      <c r="W74" s="113">
        <f t="shared" si="6"/>
        <v>1</v>
      </c>
      <c r="X74" s="113">
        <f t="shared" si="7"/>
        <v>0</v>
      </c>
      <c r="Y74" s="113">
        <f t="shared" si="7"/>
        <v>0</v>
      </c>
      <c r="Z74" s="113">
        <f t="shared" si="7"/>
        <v>0</v>
      </c>
      <c r="AA74" s="113">
        <f t="shared" si="7"/>
        <v>0</v>
      </c>
      <c r="AB74" s="113">
        <f t="shared" si="7"/>
        <v>0</v>
      </c>
      <c r="AC74" s="113">
        <f t="shared" si="7"/>
        <v>0</v>
      </c>
      <c r="AD74" s="113">
        <f t="shared" si="7"/>
        <v>0</v>
      </c>
      <c r="AE74" s="113">
        <f t="shared" si="7"/>
        <v>0</v>
      </c>
      <c r="AF74" s="113">
        <f t="shared" si="7"/>
        <v>0</v>
      </c>
      <c r="AG74" s="113">
        <f t="shared" si="7"/>
        <v>0</v>
      </c>
      <c r="AH74" s="113">
        <f t="shared" si="8"/>
        <v>0</v>
      </c>
      <c r="AI74" s="113">
        <f t="shared" si="8"/>
        <v>0</v>
      </c>
      <c r="AJ74" s="113">
        <f t="shared" si="8"/>
        <v>0</v>
      </c>
      <c r="AK74" s="113">
        <f t="shared" si="8"/>
        <v>0</v>
      </c>
      <c r="AL74" s="113">
        <f t="shared" si="8"/>
        <v>0</v>
      </c>
      <c r="AM74" s="113">
        <f t="shared" si="8"/>
        <v>0</v>
      </c>
      <c r="AN74" s="113">
        <f t="shared" si="8"/>
        <v>0</v>
      </c>
      <c r="AO74" s="113">
        <f t="shared" si="8"/>
        <v>0</v>
      </c>
      <c r="AP74" s="113">
        <f t="shared" si="8"/>
        <v>0</v>
      </c>
      <c r="AU74" s="66"/>
    </row>
    <row r="75" spans="1:47" ht="20.25" hidden="1" customHeight="1">
      <c r="A75" s="104"/>
      <c r="B75" s="114" t="s">
        <v>166</v>
      </c>
      <c r="C75" s="105"/>
      <c r="D75" s="113">
        <f t="shared" si="5"/>
        <v>0</v>
      </c>
      <c r="E75" s="113">
        <f t="shared" si="5"/>
        <v>1</v>
      </c>
      <c r="F75" s="113">
        <f t="shared" si="5"/>
        <v>1</v>
      </c>
      <c r="G75" s="113">
        <f t="shared" si="5"/>
        <v>1</v>
      </c>
      <c r="H75" s="113">
        <f t="shared" si="5"/>
        <v>1</v>
      </c>
      <c r="I75" s="113">
        <f t="shared" si="5"/>
        <v>1</v>
      </c>
      <c r="J75" s="113">
        <f t="shared" si="5"/>
        <v>1</v>
      </c>
      <c r="K75" s="113">
        <f t="shared" si="5"/>
        <v>1</v>
      </c>
      <c r="L75" s="113">
        <f t="shared" si="5"/>
        <v>1</v>
      </c>
      <c r="M75" s="113">
        <f t="shared" si="5"/>
        <v>1</v>
      </c>
      <c r="N75" s="113">
        <f t="shared" si="6"/>
        <v>1</v>
      </c>
      <c r="O75" s="113">
        <f t="shared" si="6"/>
        <v>1</v>
      </c>
      <c r="P75" s="113">
        <f t="shared" si="6"/>
        <v>1</v>
      </c>
      <c r="Q75" s="113">
        <f t="shared" si="6"/>
        <v>1</v>
      </c>
      <c r="R75" s="113">
        <f t="shared" si="6"/>
        <v>1</v>
      </c>
      <c r="S75" s="113">
        <f t="shared" si="6"/>
        <v>1</v>
      </c>
      <c r="T75" s="113">
        <f t="shared" si="6"/>
        <v>1</v>
      </c>
      <c r="U75" s="113">
        <f t="shared" si="6"/>
        <v>1</v>
      </c>
      <c r="V75" s="113">
        <f t="shared" si="6"/>
        <v>1</v>
      </c>
      <c r="W75" s="113">
        <f t="shared" si="6"/>
        <v>1</v>
      </c>
      <c r="X75" s="113">
        <f t="shared" si="7"/>
        <v>0</v>
      </c>
      <c r="Y75" s="113">
        <f t="shared" si="7"/>
        <v>0</v>
      </c>
      <c r="Z75" s="113">
        <f t="shared" si="7"/>
        <v>0</v>
      </c>
      <c r="AA75" s="113">
        <f t="shared" si="7"/>
        <v>0</v>
      </c>
      <c r="AB75" s="113">
        <f t="shared" si="7"/>
        <v>0</v>
      </c>
      <c r="AC75" s="113">
        <f t="shared" si="7"/>
        <v>0</v>
      </c>
      <c r="AD75" s="113">
        <f t="shared" si="7"/>
        <v>0</v>
      </c>
      <c r="AE75" s="113">
        <f t="shared" si="7"/>
        <v>0</v>
      </c>
      <c r="AF75" s="113">
        <f t="shared" si="7"/>
        <v>0</v>
      </c>
      <c r="AG75" s="113">
        <f t="shared" si="7"/>
        <v>0</v>
      </c>
      <c r="AH75" s="113">
        <f t="shared" si="8"/>
        <v>0</v>
      </c>
      <c r="AI75" s="113">
        <f t="shared" si="8"/>
        <v>0</v>
      </c>
      <c r="AJ75" s="113">
        <f t="shared" si="8"/>
        <v>0</v>
      </c>
      <c r="AK75" s="113">
        <f t="shared" si="8"/>
        <v>0</v>
      </c>
      <c r="AL75" s="113">
        <f t="shared" si="8"/>
        <v>0</v>
      </c>
      <c r="AM75" s="113">
        <f t="shared" si="8"/>
        <v>0</v>
      </c>
      <c r="AN75" s="113">
        <f t="shared" si="8"/>
        <v>0</v>
      </c>
      <c r="AO75" s="113">
        <f t="shared" si="8"/>
        <v>0</v>
      </c>
      <c r="AP75" s="113">
        <f t="shared" si="8"/>
        <v>0</v>
      </c>
      <c r="AU75" s="66"/>
    </row>
    <row r="76" spans="1:47" ht="20.25" hidden="1" customHeight="1">
      <c r="A76" s="104"/>
      <c r="B76" s="114" t="s">
        <v>164</v>
      </c>
      <c r="C76" s="105"/>
      <c r="D76" s="113">
        <f t="shared" si="5"/>
        <v>0</v>
      </c>
      <c r="E76" s="113">
        <f t="shared" si="5"/>
        <v>2</v>
      </c>
      <c r="F76" s="113">
        <f t="shared" si="5"/>
        <v>2</v>
      </c>
      <c r="G76" s="113">
        <f t="shared" si="5"/>
        <v>2</v>
      </c>
      <c r="H76" s="113">
        <f t="shared" si="5"/>
        <v>2</v>
      </c>
      <c r="I76" s="113">
        <f t="shared" si="5"/>
        <v>2</v>
      </c>
      <c r="J76" s="113">
        <f t="shared" si="5"/>
        <v>2</v>
      </c>
      <c r="K76" s="113">
        <f t="shared" si="5"/>
        <v>2</v>
      </c>
      <c r="L76" s="113">
        <f t="shared" si="5"/>
        <v>2</v>
      </c>
      <c r="M76" s="113">
        <f t="shared" si="5"/>
        <v>2</v>
      </c>
      <c r="N76" s="113">
        <f t="shared" si="6"/>
        <v>2</v>
      </c>
      <c r="O76" s="113">
        <f t="shared" si="6"/>
        <v>2</v>
      </c>
      <c r="P76" s="113">
        <f t="shared" si="6"/>
        <v>2</v>
      </c>
      <c r="Q76" s="113">
        <f t="shared" si="6"/>
        <v>2</v>
      </c>
      <c r="R76" s="113">
        <f t="shared" si="6"/>
        <v>2</v>
      </c>
      <c r="S76" s="113">
        <f t="shared" si="6"/>
        <v>2</v>
      </c>
      <c r="T76" s="113">
        <f t="shared" si="6"/>
        <v>2</v>
      </c>
      <c r="U76" s="113">
        <f t="shared" si="6"/>
        <v>2</v>
      </c>
      <c r="V76" s="113">
        <f t="shared" si="6"/>
        <v>2</v>
      </c>
      <c r="W76" s="113">
        <f t="shared" si="6"/>
        <v>2</v>
      </c>
      <c r="X76" s="113">
        <f t="shared" si="7"/>
        <v>0</v>
      </c>
      <c r="Y76" s="113">
        <f t="shared" si="7"/>
        <v>0</v>
      </c>
      <c r="Z76" s="113">
        <f t="shared" si="7"/>
        <v>0</v>
      </c>
      <c r="AA76" s="113">
        <f t="shared" si="7"/>
        <v>0</v>
      </c>
      <c r="AB76" s="113">
        <f t="shared" si="7"/>
        <v>0</v>
      </c>
      <c r="AC76" s="113">
        <f t="shared" si="7"/>
        <v>0</v>
      </c>
      <c r="AD76" s="113">
        <f t="shared" si="7"/>
        <v>0</v>
      </c>
      <c r="AE76" s="113">
        <f t="shared" si="7"/>
        <v>0</v>
      </c>
      <c r="AF76" s="113">
        <f t="shared" si="7"/>
        <v>0</v>
      </c>
      <c r="AG76" s="113">
        <f t="shared" si="7"/>
        <v>0</v>
      </c>
      <c r="AH76" s="113">
        <f t="shared" si="8"/>
        <v>0</v>
      </c>
      <c r="AI76" s="113">
        <f t="shared" si="8"/>
        <v>0</v>
      </c>
      <c r="AJ76" s="113">
        <f t="shared" si="8"/>
        <v>0</v>
      </c>
      <c r="AK76" s="113">
        <f t="shared" si="8"/>
        <v>0</v>
      </c>
      <c r="AL76" s="113">
        <f t="shared" si="8"/>
        <v>0</v>
      </c>
      <c r="AM76" s="113">
        <f t="shared" si="8"/>
        <v>0</v>
      </c>
      <c r="AN76" s="113">
        <f t="shared" si="8"/>
        <v>0</v>
      </c>
      <c r="AO76" s="113">
        <f t="shared" si="8"/>
        <v>0</v>
      </c>
      <c r="AP76" s="113">
        <f t="shared" si="8"/>
        <v>0</v>
      </c>
      <c r="AU76" s="66"/>
    </row>
    <row r="77" spans="1:47" ht="20.25" hidden="1" customHeight="1">
      <c r="A77" s="104"/>
      <c r="B77" s="114" t="s">
        <v>9</v>
      </c>
      <c r="C77" s="105"/>
      <c r="D77" s="113">
        <f t="shared" si="5"/>
        <v>0</v>
      </c>
      <c r="E77" s="113">
        <f t="shared" si="5"/>
        <v>1</v>
      </c>
      <c r="F77" s="113">
        <f t="shared" si="5"/>
        <v>1</v>
      </c>
      <c r="G77" s="113">
        <f t="shared" si="5"/>
        <v>1</v>
      </c>
      <c r="H77" s="113">
        <f t="shared" si="5"/>
        <v>1</v>
      </c>
      <c r="I77" s="113">
        <f t="shared" si="5"/>
        <v>1</v>
      </c>
      <c r="J77" s="113">
        <f t="shared" si="5"/>
        <v>1</v>
      </c>
      <c r="K77" s="113">
        <f t="shared" si="5"/>
        <v>1</v>
      </c>
      <c r="L77" s="113">
        <f t="shared" si="5"/>
        <v>1</v>
      </c>
      <c r="M77" s="113">
        <f t="shared" si="5"/>
        <v>1</v>
      </c>
      <c r="N77" s="113">
        <f t="shared" si="6"/>
        <v>1</v>
      </c>
      <c r="O77" s="113">
        <f t="shared" si="6"/>
        <v>1</v>
      </c>
      <c r="P77" s="113">
        <f t="shared" si="6"/>
        <v>1</v>
      </c>
      <c r="Q77" s="113">
        <f t="shared" si="6"/>
        <v>1</v>
      </c>
      <c r="R77" s="113">
        <f t="shared" si="6"/>
        <v>1</v>
      </c>
      <c r="S77" s="113">
        <f t="shared" si="6"/>
        <v>1</v>
      </c>
      <c r="T77" s="113">
        <f t="shared" si="6"/>
        <v>1</v>
      </c>
      <c r="U77" s="113">
        <f t="shared" si="6"/>
        <v>1</v>
      </c>
      <c r="V77" s="113">
        <f t="shared" si="6"/>
        <v>1</v>
      </c>
      <c r="W77" s="113">
        <f t="shared" si="6"/>
        <v>1</v>
      </c>
      <c r="X77" s="113">
        <f t="shared" si="7"/>
        <v>1</v>
      </c>
      <c r="Y77" s="113">
        <f t="shared" si="7"/>
        <v>1</v>
      </c>
      <c r="Z77" s="113">
        <f t="shared" si="7"/>
        <v>1</v>
      </c>
      <c r="AA77" s="113">
        <f t="shared" si="7"/>
        <v>1</v>
      </c>
      <c r="AB77" s="113">
        <f t="shared" si="7"/>
        <v>1</v>
      </c>
      <c r="AC77" s="113">
        <f t="shared" si="7"/>
        <v>1</v>
      </c>
      <c r="AD77" s="113">
        <f t="shared" si="7"/>
        <v>1</v>
      </c>
      <c r="AE77" s="113">
        <f t="shared" si="7"/>
        <v>1</v>
      </c>
      <c r="AF77" s="113">
        <f t="shared" si="7"/>
        <v>1</v>
      </c>
      <c r="AG77" s="113">
        <f t="shared" si="7"/>
        <v>1</v>
      </c>
      <c r="AH77" s="113">
        <f t="shared" si="8"/>
        <v>1</v>
      </c>
      <c r="AI77" s="113">
        <f t="shared" si="8"/>
        <v>1</v>
      </c>
      <c r="AJ77" s="113">
        <f t="shared" si="8"/>
        <v>1</v>
      </c>
      <c r="AK77" s="113">
        <f t="shared" si="8"/>
        <v>1</v>
      </c>
      <c r="AL77" s="113">
        <f t="shared" si="8"/>
        <v>1</v>
      </c>
      <c r="AM77" s="113">
        <f t="shared" si="8"/>
        <v>1</v>
      </c>
      <c r="AN77" s="113">
        <f t="shared" si="8"/>
        <v>1</v>
      </c>
      <c r="AO77" s="113">
        <f t="shared" si="8"/>
        <v>1</v>
      </c>
      <c r="AP77" s="113">
        <f t="shared" si="8"/>
        <v>0</v>
      </c>
      <c r="AU77" s="66"/>
    </row>
    <row r="78" spans="1:47" ht="20.25" hidden="1" customHeight="1">
      <c r="A78" s="104"/>
      <c r="B78" s="114" t="s">
        <v>15</v>
      </c>
      <c r="C78" s="105"/>
      <c r="D78" s="113">
        <f t="shared" ref="D78:M85" si="9">COUNTIF(D$3:D$62,$B78)</f>
        <v>0</v>
      </c>
      <c r="E78" s="113">
        <f t="shared" si="9"/>
        <v>1</v>
      </c>
      <c r="F78" s="113">
        <f t="shared" si="9"/>
        <v>1</v>
      </c>
      <c r="G78" s="113">
        <f t="shared" si="9"/>
        <v>1</v>
      </c>
      <c r="H78" s="113">
        <f t="shared" si="9"/>
        <v>1</v>
      </c>
      <c r="I78" s="113">
        <f t="shared" si="9"/>
        <v>1</v>
      </c>
      <c r="J78" s="113">
        <f t="shared" si="9"/>
        <v>1</v>
      </c>
      <c r="K78" s="113">
        <f t="shared" si="9"/>
        <v>1</v>
      </c>
      <c r="L78" s="113">
        <f t="shared" si="9"/>
        <v>1</v>
      </c>
      <c r="M78" s="113">
        <f t="shared" si="9"/>
        <v>1</v>
      </c>
      <c r="N78" s="113">
        <f t="shared" ref="N78:W85" si="10">COUNTIF(N$3:N$62,$B78)</f>
        <v>1</v>
      </c>
      <c r="O78" s="113">
        <f t="shared" si="10"/>
        <v>1</v>
      </c>
      <c r="P78" s="113">
        <f t="shared" si="10"/>
        <v>1</v>
      </c>
      <c r="Q78" s="113">
        <f t="shared" si="10"/>
        <v>1</v>
      </c>
      <c r="R78" s="113">
        <f t="shared" si="10"/>
        <v>1</v>
      </c>
      <c r="S78" s="113">
        <f t="shared" si="10"/>
        <v>1</v>
      </c>
      <c r="T78" s="113">
        <f t="shared" si="10"/>
        <v>1</v>
      </c>
      <c r="U78" s="113">
        <f t="shared" si="10"/>
        <v>1</v>
      </c>
      <c r="V78" s="113">
        <f t="shared" si="10"/>
        <v>1</v>
      </c>
      <c r="W78" s="113">
        <f t="shared" si="10"/>
        <v>1</v>
      </c>
      <c r="X78" s="113">
        <f t="shared" ref="X78:AG85" si="11">COUNTIF(X$3:X$62,$B78)</f>
        <v>1</v>
      </c>
      <c r="Y78" s="113">
        <f t="shared" si="11"/>
        <v>1</v>
      </c>
      <c r="Z78" s="113">
        <f t="shared" si="11"/>
        <v>1</v>
      </c>
      <c r="AA78" s="113">
        <f t="shared" si="11"/>
        <v>1</v>
      </c>
      <c r="AB78" s="113">
        <f t="shared" si="11"/>
        <v>1</v>
      </c>
      <c r="AC78" s="113">
        <f t="shared" si="11"/>
        <v>1</v>
      </c>
      <c r="AD78" s="113">
        <f t="shared" si="11"/>
        <v>1</v>
      </c>
      <c r="AE78" s="113">
        <f t="shared" si="11"/>
        <v>1</v>
      </c>
      <c r="AF78" s="113">
        <f t="shared" si="11"/>
        <v>1</v>
      </c>
      <c r="AG78" s="113">
        <f t="shared" si="11"/>
        <v>1</v>
      </c>
      <c r="AH78" s="113">
        <f t="shared" ref="AH78:AP85" si="12">COUNTIF(AH$3:AH$62,$B78)</f>
        <v>1</v>
      </c>
      <c r="AI78" s="113">
        <f t="shared" si="12"/>
        <v>1</v>
      </c>
      <c r="AJ78" s="113">
        <f t="shared" si="12"/>
        <v>1</v>
      </c>
      <c r="AK78" s="113">
        <f t="shared" si="12"/>
        <v>1</v>
      </c>
      <c r="AL78" s="113">
        <f t="shared" si="12"/>
        <v>1</v>
      </c>
      <c r="AM78" s="113">
        <f t="shared" si="12"/>
        <v>1</v>
      </c>
      <c r="AN78" s="113">
        <f t="shared" si="12"/>
        <v>1</v>
      </c>
      <c r="AO78" s="113">
        <f t="shared" si="12"/>
        <v>1</v>
      </c>
      <c r="AP78" s="113">
        <f t="shared" si="12"/>
        <v>0</v>
      </c>
      <c r="AU78" s="66"/>
    </row>
    <row r="79" spans="1:47" ht="20.25" hidden="1" customHeight="1">
      <c r="A79" s="104"/>
      <c r="B79" s="114" t="s">
        <v>16</v>
      </c>
      <c r="C79" s="105"/>
      <c r="D79" s="113">
        <f t="shared" si="9"/>
        <v>0</v>
      </c>
      <c r="E79" s="113">
        <f t="shared" si="9"/>
        <v>0</v>
      </c>
      <c r="F79" s="113">
        <f t="shared" si="9"/>
        <v>0</v>
      </c>
      <c r="G79" s="113">
        <f t="shared" si="9"/>
        <v>0</v>
      </c>
      <c r="H79" s="113">
        <f t="shared" si="9"/>
        <v>0</v>
      </c>
      <c r="I79" s="113">
        <f t="shared" si="9"/>
        <v>0</v>
      </c>
      <c r="J79" s="113">
        <f t="shared" si="9"/>
        <v>0</v>
      </c>
      <c r="K79" s="113">
        <f t="shared" si="9"/>
        <v>0</v>
      </c>
      <c r="L79" s="113">
        <f t="shared" si="9"/>
        <v>0</v>
      </c>
      <c r="M79" s="113">
        <f t="shared" si="9"/>
        <v>0</v>
      </c>
      <c r="N79" s="113">
        <f t="shared" si="10"/>
        <v>0</v>
      </c>
      <c r="O79" s="113">
        <f t="shared" si="10"/>
        <v>0</v>
      </c>
      <c r="P79" s="113">
        <f t="shared" si="10"/>
        <v>0</v>
      </c>
      <c r="Q79" s="113">
        <f t="shared" si="10"/>
        <v>0</v>
      </c>
      <c r="R79" s="113">
        <f t="shared" si="10"/>
        <v>0</v>
      </c>
      <c r="S79" s="113">
        <f t="shared" si="10"/>
        <v>0</v>
      </c>
      <c r="T79" s="113">
        <f t="shared" si="10"/>
        <v>0</v>
      </c>
      <c r="U79" s="113">
        <f t="shared" si="10"/>
        <v>0</v>
      </c>
      <c r="V79" s="113">
        <f t="shared" si="10"/>
        <v>0</v>
      </c>
      <c r="W79" s="113">
        <f t="shared" si="10"/>
        <v>0</v>
      </c>
      <c r="X79" s="113">
        <f t="shared" si="11"/>
        <v>0</v>
      </c>
      <c r="Y79" s="113">
        <f t="shared" si="11"/>
        <v>0</v>
      </c>
      <c r="Z79" s="113">
        <f t="shared" si="11"/>
        <v>0</v>
      </c>
      <c r="AA79" s="113">
        <f t="shared" si="11"/>
        <v>0</v>
      </c>
      <c r="AB79" s="113">
        <f t="shared" si="11"/>
        <v>0</v>
      </c>
      <c r="AC79" s="113">
        <f t="shared" si="11"/>
        <v>0</v>
      </c>
      <c r="AD79" s="113">
        <f t="shared" si="11"/>
        <v>0</v>
      </c>
      <c r="AE79" s="113">
        <f t="shared" si="11"/>
        <v>0</v>
      </c>
      <c r="AF79" s="113">
        <f t="shared" si="11"/>
        <v>0</v>
      </c>
      <c r="AG79" s="113">
        <f t="shared" si="11"/>
        <v>0</v>
      </c>
      <c r="AH79" s="113">
        <f t="shared" si="12"/>
        <v>0</v>
      </c>
      <c r="AI79" s="113">
        <f t="shared" si="12"/>
        <v>0</v>
      </c>
      <c r="AJ79" s="113">
        <f t="shared" si="12"/>
        <v>0</v>
      </c>
      <c r="AK79" s="113">
        <f t="shared" si="12"/>
        <v>0</v>
      </c>
      <c r="AL79" s="113">
        <f t="shared" si="12"/>
        <v>0</v>
      </c>
      <c r="AM79" s="113">
        <f t="shared" si="12"/>
        <v>0</v>
      </c>
      <c r="AN79" s="113">
        <f t="shared" si="12"/>
        <v>0</v>
      </c>
      <c r="AO79" s="113">
        <f t="shared" si="12"/>
        <v>0</v>
      </c>
      <c r="AP79" s="113">
        <f t="shared" si="12"/>
        <v>0</v>
      </c>
      <c r="AU79" s="66"/>
    </row>
    <row r="80" spans="1:47" ht="20.25" hidden="1" customHeight="1">
      <c r="A80" s="104"/>
      <c r="B80" s="114" t="s">
        <v>18</v>
      </c>
      <c r="C80" s="105"/>
      <c r="D80" s="113">
        <f t="shared" si="9"/>
        <v>0</v>
      </c>
      <c r="E80" s="113">
        <f t="shared" si="9"/>
        <v>2</v>
      </c>
      <c r="F80" s="113">
        <f t="shared" si="9"/>
        <v>2</v>
      </c>
      <c r="G80" s="113">
        <f t="shared" si="9"/>
        <v>2</v>
      </c>
      <c r="H80" s="113">
        <f t="shared" si="9"/>
        <v>2</v>
      </c>
      <c r="I80" s="113">
        <f t="shared" si="9"/>
        <v>2</v>
      </c>
      <c r="J80" s="113">
        <f t="shared" si="9"/>
        <v>2</v>
      </c>
      <c r="K80" s="113">
        <f t="shared" si="9"/>
        <v>2</v>
      </c>
      <c r="L80" s="113">
        <f t="shared" si="9"/>
        <v>2</v>
      </c>
      <c r="M80" s="113">
        <f t="shared" si="9"/>
        <v>2</v>
      </c>
      <c r="N80" s="113">
        <f t="shared" si="10"/>
        <v>2</v>
      </c>
      <c r="O80" s="113">
        <f t="shared" si="10"/>
        <v>2</v>
      </c>
      <c r="P80" s="113">
        <f t="shared" si="10"/>
        <v>2</v>
      </c>
      <c r="Q80" s="113">
        <f t="shared" si="10"/>
        <v>2</v>
      </c>
      <c r="R80" s="113">
        <f t="shared" si="10"/>
        <v>2</v>
      </c>
      <c r="S80" s="113">
        <f t="shared" si="10"/>
        <v>2</v>
      </c>
      <c r="T80" s="113">
        <f t="shared" si="10"/>
        <v>2</v>
      </c>
      <c r="U80" s="113">
        <f t="shared" si="10"/>
        <v>2</v>
      </c>
      <c r="V80" s="113">
        <f t="shared" si="10"/>
        <v>2</v>
      </c>
      <c r="W80" s="113">
        <f t="shared" si="10"/>
        <v>2</v>
      </c>
      <c r="X80" s="113">
        <f t="shared" si="11"/>
        <v>2</v>
      </c>
      <c r="Y80" s="113">
        <f t="shared" si="11"/>
        <v>2</v>
      </c>
      <c r="Z80" s="113">
        <f t="shared" si="11"/>
        <v>2</v>
      </c>
      <c r="AA80" s="113">
        <f t="shared" si="11"/>
        <v>2</v>
      </c>
      <c r="AB80" s="113">
        <f t="shared" si="11"/>
        <v>2</v>
      </c>
      <c r="AC80" s="113">
        <f t="shared" si="11"/>
        <v>2</v>
      </c>
      <c r="AD80" s="113">
        <f t="shared" si="11"/>
        <v>2</v>
      </c>
      <c r="AE80" s="113">
        <f t="shared" si="11"/>
        <v>2</v>
      </c>
      <c r="AF80" s="113">
        <f t="shared" si="11"/>
        <v>2</v>
      </c>
      <c r="AG80" s="113">
        <f t="shared" si="11"/>
        <v>2</v>
      </c>
      <c r="AH80" s="113">
        <f t="shared" si="12"/>
        <v>2</v>
      </c>
      <c r="AI80" s="113">
        <f t="shared" si="12"/>
        <v>2</v>
      </c>
      <c r="AJ80" s="113">
        <f t="shared" si="12"/>
        <v>2</v>
      </c>
      <c r="AK80" s="113">
        <f t="shared" si="12"/>
        <v>2</v>
      </c>
      <c r="AL80" s="113">
        <f t="shared" si="12"/>
        <v>2</v>
      </c>
      <c r="AM80" s="113">
        <f t="shared" si="12"/>
        <v>2</v>
      </c>
      <c r="AN80" s="113">
        <f t="shared" si="12"/>
        <v>2</v>
      </c>
      <c r="AO80" s="113">
        <f t="shared" si="12"/>
        <v>2</v>
      </c>
      <c r="AP80" s="113">
        <f t="shared" si="12"/>
        <v>0</v>
      </c>
      <c r="AU80" s="66"/>
    </row>
    <row r="81" spans="1:47" ht="20.25" hidden="1" customHeight="1">
      <c r="A81" s="104"/>
      <c r="B81" s="115" t="s">
        <v>17</v>
      </c>
      <c r="C81" s="105"/>
      <c r="D81" s="113">
        <f t="shared" si="9"/>
        <v>0</v>
      </c>
      <c r="E81" s="113">
        <f t="shared" si="9"/>
        <v>0</v>
      </c>
      <c r="F81" s="113">
        <f t="shared" si="9"/>
        <v>0</v>
      </c>
      <c r="G81" s="113">
        <f t="shared" si="9"/>
        <v>0</v>
      </c>
      <c r="H81" s="113">
        <f t="shared" si="9"/>
        <v>0</v>
      </c>
      <c r="I81" s="113">
        <f t="shared" si="9"/>
        <v>0</v>
      </c>
      <c r="J81" s="113">
        <f t="shared" si="9"/>
        <v>0</v>
      </c>
      <c r="K81" s="113">
        <f t="shared" si="9"/>
        <v>0</v>
      </c>
      <c r="L81" s="113">
        <f t="shared" si="9"/>
        <v>0</v>
      </c>
      <c r="M81" s="113">
        <f t="shared" si="9"/>
        <v>0</v>
      </c>
      <c r="N81" s="113">
        <f t="shared" si="10"/>
        <v>0</v>
      </c>
      <c r="O81" s="113">
        <f t="shared" si="10"/>
        <v>0</v>
      </c>
      <c r="P81" s="113">
        <f t="shared" si="10"/>
        <v>0</v>
      </c>
      <c r="Q81" s="113">
        <f t="shared" si="10"/>
        <v>0</v>
      </c>
      <c r="R81" s="113">
        <f t="shared" si="10"/>
        <v>0</v>
      </c>
      <c r="S81" s="113">
        <f t="shared" si="10"/>
        <v>0</v>
      </c>
      <c r="T81" s="113">
        <f t="shared" si="10"/>
        <v>0</v>
      </c>
      <c r="U81" s="113">
        <f t="shared" si="10"/>
        <v>0</v>
      </c>
      <c r="V81" s="113">
        <f t="shared" si="10"/>
        <v>0</v>
      </c>
      <c r="W81" s="113">
        <f t="shared" si="10"/>
        <v>0</v>
      </c>
      <c r="X81" s="113">
        <f t="shared" si="11"/>
        <v>0</v>
      </c>
      <c r="Y81" s="113">
        <f t="shared" si="11"/>
        <v>0</v>
      </c>
      <c r="Z81" s="113">
        <f t="shared" si="11"/>
        <v>0</v>
      </c>
      <c r="AA81" s="113">
        <f t="shared" si="11"/>
        <v>0</v>
      </c>
      <c r="AB81" s="113">
        <f t="shared" si="11"/>
        <v>0</v>
      </c>
      <c r="AC81" s="113">
        <f t="shared" si="11"/>
        <v>0</v>
      </c>
      <c r="AD81" s="113">
        <f t="shared" si="11"/>
        <v>0</v>
      </c>
      <c r="AE81" s="113">
        <f t="shared" si="11"/>
        <v>0</v>
      </c>
      <c r="AF81" s="113">
        <f t="shared" si="11"/>
        <v>0</v>
      </c>
      <c r="AG81" s="113">
        <f t="shared" si="11"/>
        <v>0</v>
      </c>
      <c r="AH81" s="113">
        <f t="shared" si="12"/>
        <v>0</v>
      </c>
      <c r="AI81" s="113">
        <f t="shared" si="12"/>
        <v>0</v>
      </c>
      <c r="AJ81" s="113">
        <f t="shared" si="12"/>
        <v>0</v>
      </c>
      <c r="AK81" s="113">
        <f t="shared" si="12"/>
        <v>0</v>
      </c>
      <c r="AL81" s="113">
        <f t="shared" si="12"/>
        <v>0</v>
      </c>
      <c r="AM81" s="113">
        <f t="shared" si="12"/>
        <v>0</v>
      </c>
      <c r="AN81" s="113">
        <f t="shared" si="12"/>
        <v>0</v>
      </c>
      <c r="AO81" s="113">
        <f t="shared" si="12"/>
        <v>0</v>
      </c>
      <c r="AP81" s="113">
        <f t="shared" si="12"/>
        <v>5</v>
      </c>
      <c r="AQ81" s="113">
        <f>COUNTIF(AQ$3:AQ$62,$B81)</f>
        <v>7</v>
      </c>
      <c r="AU81" s="66"/>
    </row>
    <row r="82" spans="1:47" ht="20.25" hidden="1" customHeight="1">
      <c r="A82" s="104"/>
      <c r="B82" s="115" t="s">
        <v>54</v>
      </c>
      <c r="C82" s="105"/>
      <c r="D82" s="113">
        <f t="shared" si="9"/>
        <v>0</v>
      </c>
      <c r="E82" s="113">
        <f t="shared" si="9"/>
        <v>1</v>
      </c>
      <c r="F82" s="113">
        <f t="shared" si="9"/>
        <v>1</v>
      </c>
      <c r="G82" s="113">
        <f t="shared" si="9"/>
        <v>1</v>
      </c>
      <c r="H82" s="113">
        <f t="shared" si="9"/>
        <v>1</v>
      </c>
      <c r="I82" s="113">
        <f t="shared" si="9"/>
        <v>1</v>
      </c>
      <c r="J82" s="113">
        <f t="shared" si="9"/>
        <v>1</v>
      </c>
      <c r="K82" s="113">
        <f t="shared" si="9"/>
        <v>1</v>
      </c>
      <c r="L82" s="113">
        <f t="shared" si="9"/>
        <v>1</v>
      </c>
      <c r="M82" s="113">
        <f t="shared" si="9"/>
        <v>1</v>
      </c>
      <c r="N82" s="113">
        <f t="shared" si="10"/>
        <v>1</v>
      </c>
      <c r="O82" s="113">
        <f t="shared" si="10"/>
        <v>1</v>
      </c>
      <c r="P82" s="113">
        <f t="shared" si="10"/>
        <v>1</v>
      </c>
      <c r="Q82" s="113">
        <f t="shared" si="10"/>
        <v>1</v>
      </c>
      <c r="R82" s="113">
        <f t="shared" si="10"/>
        <v>1</v>
      </c>
      <c r="S82" s="113">
        <f t="shared" si="10"/>
        <v>1</v>
      </c>
      <c r="T82" s="113">
        <f t="shared" si="10"/>
        <v>1</v>
      </c>
      <c r="U82" s="113">
        <f t="shared" si="10"/>
        <v>1</v>
      </c>
      <c r="V82" s="113">
        <f t="shared" si="10"/>
        <v>1</v>
      </c>
      <c r="W82" s="113">
        <f t="shared" si="10"/>
        <v>1</v>
      </c>
      <c r="X82" s="113">
        <f t="shared" si="11"/>
        <v>2</v>
      </c>
      <c r="Y82" s="113">
        <f t="shared" si="11"/>
        <v>2</v>
      </c>
      <c r="Z82" s="113">
        <f t="shared" si="11"/>
        <v>2</v>
      </c>
      <c r="AA82" s="113">
        <f t="shared" si="11"/>
        <v>2</v>
      </c>
      <c r="AB82" s="113">
        <f t="shared" si="11"/>
        <v>2</v>
      </c>
      <c r="AC82" s="113">
        <f t="shared" si="11"/>
        <v>2</v>
      </c>
      <c r="AD82" s="113">
        <f t="shared" si="11"/>
        <v>2</v>
      </c>
      <c r="AE82" s="113">
        <f t="shared" si="11"/>
        <v>2</v>
      </c>
      <c r="AF82" s="113">
        <f t="shared" si="11"/>
        <v>2</v>
      </c>
      <c r="AG82" s="113">
        <f t="shared" si="11"/>
        <v>2</v>
      </c>
      <c r="AH82" s="113">
        <f t="shared" si="12"/>
        <v>2</v>
      </c>
      <c r="AI82" s="113">
        <f t="shared" si="12"/>
        <v>2</v>
      </c>
      <c r="AJ82" s="113">
        <f t="shared" si="12"/>
        <v>2</v>
      </c>
      <c r="AK82" s="113">
        <f t="shared" si="12"/>
        <v>2</v>
      </c>
      <c r="AL82" s="113">
        <f t="shared" si="12"/>
        <v>2</v>
      </c>
      <c r="AM82" s="113">
        <f t="shared" si="12"/>
        <v>2</v>
      </c>
      <c r="AN82" s="113">
        <f t="shared" si="12"/>
        <v>2</v>
      </c>
      <c r="AO82" s="113">
        <f t="shared" si="12"/>
        <v>2</v>
      </c>
      <c r="AP82" s="113">
        <f t="shared" si="12"/>
        <v>0</v>
      </c>
      <c r="AU82" s="66"/>
    </row>
    <row r="83" spans="1:47" ht="20.25" hidden="1" customHeight="1">
      <c r="A83" s="104"/>
      <c r="B83" s="115" t="s">
        <v>178</v>
      </c>
      <c r="C83" s="105"/>
      <c r="D83" s="113">
        <f t="shared" si="9"/>
        <v>0</v>
      </c>
      <c r="E83" s="113">
        <f t="shared" si="9"/>
        <v>1</v>
      </c>
      <c r="F83" s="113">
        <f t="shared" si="9"/>
        <v>1</v>
      </c>
      <c r="G83" s="113">
        <f t="shared" si="9"/>
        <v>1</v>
      </c>
      <c r="H83" s="113">
        <f t="shared" si="9"/>
        <v>1</v>
      </c>
      <c r="I83" s="113">
        <f t="shared" si="9"/>
        <v>1</v>
      </c>
      <c r="J83" s="113">
        <f t="shared" si="9"/>
        <v>1</v>
      </c>
      <c r="K83" s="113">
        <f t="shared" si="9"/>
        <v>1</v>
      </c>
      <c r="L83" s="113">
        <f t="shared" si="9"/>
        <v>1</v>
      </c>
      <c r="M83" s="113">
        <f t="shared" si="9"/>
        <v>1</v>
      </c>
      <c r="N83" s="113">
        <f t="shared" si="10"/>
        <v>1</v>
      </c>
      <c r="O83" s="113">
        <f t="shared" si="10"/>
        <v>1</v>
      </c>
      <c r="P83" s="113">
        <f t="shared" si="10"/>
        <v>1</v>
      </c>
      <c r="Q83" s="113">
        <f t="shared" si="10"/>
        <v>1</v>
      </c>
      <c r="R83" s="113">
        <f t="shared" si="10"/>
        <v>1</v>
      </c>
      <c r="S83" s="113">
        <f t="shared" si="10"/>
        <v>1</v>
      </c>
      <c r="T83" s="113">
        <f t="shared" si="10"/>
        <v>1</v>
      </c>
      <c r="U83" s="113">
        <f t="shared" si="10"/>
        <v>1</v>
      </c>
      <c r="V83" s="113">
        <f t="shared" si="10"/>
        <v>1</v>
      </c>
      <c r="W83" s="113">
        <f t="shared" si="10"/>
        <v>1</v>
      </c>
      <c r="X83" s="113">
        <f t="shared" si="11"/>
        <v>0</v>
      </c>
      <c r="Y83" s="113">
        <f t="shared" si="11"/>
        <v>0</v>
      </c>
      <c r="Z83" s="113">
        <f t="shared" si="11"/>
        <v>0</v>
      </c>
      <c r="AA83" s="113">
        <f t="shared" si="11"/>
        <v>0</v>
      </c>
      <c r="AB83" s="113">
        <f t="shared" si="11"/>
        <v>0</v>
      </c>
      <c r="AC83" s="113">
        <f t="shared" si="11"/>
        <v>0</v>
      </c>
      <c r="AD83" s="113">
        <f t="shared" si="11"/>
        <v>0</v>
      </c>
      <c r="AE83" s="113">
        <f t="shared" si="11"/>
        <v>0</v>
      </c>
      <c r="AF83" s="113">
        <f t="shared" si="11"/>
        <v>0</v>
      </c>
      <c r="AG83" s="113">
        <f t="shared" si="11"/>
        <v>0</v>
      </c>
      <c r="AH83" s="113">
        <f t="shared" si="12"/>
        <v>0</v>
      </c>
      <c r="AI83" s="113">
        <f t="shared" si="12"/>
        <v>0</v>
      </c>
      <c r="AJ83" s="113">
        <f t="shared" si="12"/>
        <v>0</v>
      </c>
      <c r="AK83" s="113">
        <f t="shared" si="12"/>
        <v>0</v>
      </c>
      <c r="AL83" s="113">
        <f t="shared" si="12"/>
        <v>0</v>
      </c>
      <c r="AM83" s="113">
        <f t="shared" si="12"/>
        <v>0</v>
      </c>
      <c r="AN83" s="113">
        <f t="shared" si="12"/>
        <v>0</v>
      </c>
      <c r="AO83" s="113">
        <f t="shared" si="12"/>
        <v>0</v>
      </c>
      <c r="AP83" s="113">
        <f t="shared" si="12"/>
        <v>0</v>
      </c>
      <c r="AU83" s="66"/>
    </row>
    <row r="84" spans="1:47" ht="20.25" hidden="1" customHeight="1">
      <c r="A84" s="104"/>
      <c r="B84" s="115" t="s">
        <v>10</v>
      </c>
      <c r="C84" s="105"/>
      <c r="D84" s="113">
        <f t="shared" si="9"/>
        <v>0</v>
      </c>
      <c r="E84" s="113">
        <f t="shared" si="9"/>
        <v>0</v>
      </c>
      <c r="F84" s="113">
        <f t="shared" si="9"/>
        <v>0</v>
      </c>
      <c r="G84" s="113">
        <f t="shared" si="9"/>
        <v>0</v>
      </c>
      <c r="H84" s="113">
        <f t="shared" si="9"/>
        <v>0</v>
      </c>
      <c r="I84" s="113">
        <f t="shared" si="9"/>
        <v>0</v>
      </c>
      <c r="J84" s="113">
        <f t="shared" si="9"/>
        <v>0</v>
      </c>
      <c r="K84" s="113">
        <f t="shared" si="9"/>
        <v>0</v>
      </c>
      <c r="L84" s="113">
        <f t="shared" si="9"/>
        <v>0</v>
      </c>
      <c r="M84" s="113">
        <f t="shared" si="9"/>
        <v>0</v>
      </c>
      <c r="N84" s="113">
        <f t="shared" si="10"/>
        <v>0</v>
      </c>
      <c r="O84" s="113">
        <f t="shared" si="10"/>
        <v>0</v>
      </c>
      <c r="P84" s="113">
        <f t="shared" si="10"/>
        <v>0</v>
      </c>
      <c r="Q84" s="113">
        <f t="shared" si="10"/>
        <v>0</v>
      </c>
      <c r="R84" s="113">
        <f t="shared" si="10"/>
        <v>0</v>
      </c>
      <c r="S84" s="113">
        <f t="shared" si="10"/>
        <v>0</v>
      </c>
      <c r="T84" s="113">
        <f t="shared" si="10"/>
        <v>0</v>
      </c>
      <c r="U84" s="113">
        <f t="shared" si="10"/>
        <v>0</v>
      </c>
      <c r="V84" s="113">
        <f t="shared" si="10"/>
        <v>0</v>
      </c>
      <c r="W84" s="113">
        <f t="shared" si="10"/>
        <v>0</v>
      </c>
      <c r="X84" s="113">
        <f t="shared" si="11"/>
        <v>1</v>
      </c>
      <c r="Y84" s="113">
        <f t="shared" si="11"/>
        <v>1</v>
      </c>
      <c r="Z84" s="113">
        <f t="shared" si="11"/>
        <v>1</v>
      </c>
      <c r="AA84" s="113">
        <f t="shared" si="11"/>
        <v>1</v>
      </c>
      <c r="AB84" s="113">
        <f t="shared" si="11"/>
        <v>1</v>
      </c>
      <c r="AC84" s="113">
        <f t="shared" si="11"/>
        <v>1</v>
      </c>
      <c r="AD84" s="113">
        <f t="shared" si="11"/>
        <v>1</v>
      </c>
      <c r="AE84" s="113">
        <f t="shared" si="11"/>
        <v>1</v>
      </c>
      <c r="AF84" s="113">
        <f t="shared" si="11"/>
        <v>1</v>
      </c>
      <c r="AG84" s="113">
        <f t="shared" si="11"/>
        <v>1</v>
      </c>
      <c r="AH84" s="113">
        <f t="shared" si="12"/>
        <v>1</v>
      </c>
      <c r="AI84" s="113">
        <f t="shared" si="12"/>
        <v>1</v>
      </c>
      <c r="AJ84" s="113">
        <f t="shared" si="12"/>
        <v>1</v>
      </c>
      <c r="AK84" s="113">
        <f t="shared" si="12"/>
        <v>1</v>
      </c>
      <c r="AL84" s="113">
        <f t="shared" si="12"/>
        <v>1</v>
      </c>
      <c r="AM84" s="113">
        <f t="shared" si="12"/>
        <v>1</v>
      </c>
      <c r="AN84" s="113">
        <f t="shared" si="12"/>
        <v>1</v>
      </c>
      <c r="AO84" s="113">
        <f t="shared" si="12"/>
        <v>1</v>
      </c>
      <c r="AP84" s="113">
        <f t="shared" si="12"/>
        <v>0</v>
      </c>
      <c r="AU84" s="66"/>
    </row>
    <row r="85" spans="1:47" ht="20.25" hidden="1" customHeight="1">
      <c r="A85" s="104"/>
      <c r="B85" s="115" t="s">
        <v>13</v>
      </c>
      <c r="C85" s="105"/>
      <c r="D85" s="113">
        <f t="shared" si="9"/>
        <v>0</v>
      </c>
      <c r="E85" s="113">
        <f t="shared" si="9"/>
        <v>0</v>
      </c>
      <c r="F85" s="113">
        <f t="shared" si="9"/>
        <v>0</v>
      </c>
      <c r="G85" s="113">
        <f t="shared" si="9"/>
        <v>0</v>
      </c>
      <c r="H85" s="113">
        <f t="shared" si="9"/>
        <v>0</v>
      </c>
      <c r="I85" s="113">
        <f t="shared" si="9"/>
        <v>0</v>
      </c>
      <c r="J85" s="113">
        <f t="shared" si="9"/>
        <v>0</v>
      </c>
      <c r="K85" s="113">
        <f t="shared" si="9"/>
        <v>0</v>
      </c>
      <c r="L85" s="113">
        <f t="shared" si="9"/>
        <v>0</v>
      </c>
      <c r="M85" s="113">
        <f t="shared" si="9"/>
        <v>0</v>
      </c>
      <c r="N85" s="113">
        <f t="shared" si="10"/>
        <v>0</v>
      </c>
      <c r="O85" s="113">
        <f t="shared" si="10"/>
        <v>0</v>
      </c>
      <c r="P85" s="113">
        <f t="shared" si="10"/>
        <v>0</v>
      </c>
      <c r="Q85" s="113">
        <f t="shared" si="10"/>
        <v>0</v>
      </c>
      <c r="R85" s="113">
        <f t="shared" si="10"/>
        <v>0</v>
      </c>
      <c r="S85" s="113">
        <f t="shared" si="10"/>
        <v>0</v>
      </c>
      <c r="T85" s="113">
        <f t="shared" si="10"/>
        <v>0</v>
      </c>
      <c r="U85" s="113">
        <f t="shared" si="10"/>
        <v>0</v>
      </c>
      <c r="V85" s="113">
        <f t="shared" si="10"/>
        <v>0</v>
      </c>
      <c r="W85" s="113">
        <f t="shared" si="10"/>
        <v>0</v>
      </c>
      <c r="X85" s="113">
        <f t="shared" si="11"/>
        <v>2</v>
      </c>
      <c r="Y85" s="113">
        <f t="shared" si="11"/>
        <v>2</v>
      </c>
      <c r="Z85" s="113">
        <f t="shared" si="11"/>
        <v>2</v>
      </c>
      <c r="AA85" s="113">
        <f t="shared" si="11"/>
        <v>2</v>
      </c>
      <c r="AB85" s="113">
        <f t="shared" si="11"/>
        <v>2</v>
      </c>
      <c r="AC85" s="113">
        <f t="shared" si="11"/>
        <v>2</v>
      </c>
      <c r="AD85" s="113">
        <f t="shared" si="11"/>
        <v>2</v>
      </c>
      <c r="AE85" s="113">
        <f t="shared" si="11"/>
        <v>2</v>
      </c>
      <c r="AF85" s="113">
        <f t="shared" si="11"/>
        <v>2</v>
      </c>
      <c r="AG85" s="113">
        <f t="shared" si="11"/>
        <v>2</v>
      </c>
      <c r="AH85" s="113">
        <f t="shared" si="12"/>
        <v>2</v>
      </c>
      <c r="AI85" s="113">
        <f t="shared" si="12"/>
        <v>2</v>
      </c>
      <c r="AJ85" s="113">
        <f t="shared" si="12"/>
        <v>2</v>
      </c>
      <c r="AK85" s="113">
        <f t="shared" si="12"/>
        <v>2</v>
      </c>
      <c r="AL85" s="113">
        <f t="shared" si="12"/>
        <v>2</v>
      </c>
      <c r="AM85" s="113">
        <f t="shared" si="12"/>
        <v>2</v>
      </c>
      <c r="AN85" s="113">
        <f t="shared" si="12"/>
        <v>2</v>
      </c>
      <c r="AO85" s="113">
        <f t="shared" si="12"/>
        <v>2</v>
      </c>
      <c r="AP85" s="113">
        <f t="shared" si="12"/>
        <v>0</v>
      </c>
      <c r="AU85" s="66"/>
    </row>
    <row r="88" spans="1:47" ht="17.25">
      <c r="B88" s="112" t="s">
        <v>14</v>
      </c>
      <c r="C88" s="105"/>
      <c r="D88" s="113"/>
      <c r="E88" s="113">
        <f t="shared" ref="E88:N90" si="13">COUNTIF(E$3:E$62,$B88)</f>
        <v>1</v>
      </c>
      <c r="F88" s="113">
        <f t="shared" si="13"/>
        <v>1</v>
      </c>
      <c r="G88" s="113">
        <f t="shared" si="13"/>
        <v>1</v>
      </c>
      <c r="H88" s="113">
        <f t="shared" si="13"/>
        <v>1</v>
      </c>
      <c r="I88" s="113">
        <f t="shared" si="13"/>
        <v>1</v>
      </c>
      <c r="J88" s="113">
        <f t="shared" si="13"/>
        <v>1</v>
      </c>
      <c r="K88" s="113">
        <f t="shared" si="13"/>
        <v>1</v>
      </c>
      <c r="L88" s="113">
        <f t="shared" si="13"/>
        <v>1</v>
      </c>
      <c r="M88" s="113">
        <f t="shared" si="13"/>
        <v>1</v>
      </c>
      <c r="N88" s="113">
        <f t="shared" si="13"/>
        <v>1</v>
      </c>
      <c r="O88" s="113">
        <f t="shared" ref="O88:X90" si="14">COUNTIF(O$3:O$62,$B88)</f>
        <v>1</v>
      </c>
      <c r="P88" s="113">
        <f t="shared" si="14"/>
        <v>1</v>
      </c>
      <c r="Q88" s="113">
        <f t="shared" si="14"/>
        <v>1</v>
      </c>
      <c r="R88" s="113">
        <f t="shared" si="14"/>
        <v>1</v>
      </c>
      <c r="S88" s="113">
        <f t="shared" si="14"/>
        <v>1</v>
      </c>
      <c r="T88" s="113">
        <f t="shared" si="14"/>
        <v>1</v>
      </c>
      <c r="U88" s="113">
        <f t="shared" si="14"/>
        <v>1</v>
      </c>
      <c r="V88" s="113">
        <f t="shared" si="14"/>
        <v>1</v>
      </c>
      <c r="W88" s="113">
        <f t="shared" si="14"/>
        <v>1</v>
      </c>
      <c r="X88" s="113">
        <f t="shared" si="14"/>
        <v>1</v>
      </c>
      <c r="Y88" s="113">
        <f t="shared" ref="Y88:AH90" si="15">COUNTIF(Y$3:Y$62,$B88)</f>
        <v>1</v>
      </c>
      <c r="Z88" s="113">
        <f t="shared" si="15"/>
        <v>1</v>
      </c>
      <c r="AA88" s="113">
        <f t="shared" si="15"/>
        <v>1</v>
      </c>
      <c r="AB88" s="113">
        <f t="shared" si="15"/>
        <v>1</v>
      </c>
      <c r="AC88" s="113">
        <f t="shared" si="15"/>
        <v>1</v>
      </c>
      <c r="AD88" s="113">
        <f t="shared" si="15"/>
        <v>1</v>
      </c>
      <c r="AE88" s="113">
        <f t="shared" si="15"/>
        <v>1</v>
      </c>
      <c r="AF88" s="113">
        <f t="shared" si="15"/>
        <v>1</v>
      </c>
      <c r="AG88" s="113">
        <f t="shared" si="15"/>
        <v>1</v>
      </c>
      <c r="AH88" s="113">
        <f t="shared" si="15"/>
        <v>1</v>
      </c>
      <c r="AI88" s="113">
        <f t="shared" ref="AI88:AQ90" si="16">COUNTIF(AI$3:AI$62,$B88)</f>
        <v>1</v>
      </c>
      <c r="AJ88" s="113">
        <f t="shared" si="16"/>
        <v>1</v>
      </c>
      <c r="AK88" s="113">
        <f t="shared" si="16"/>
        <v>1</v>
      </c>
      <c r="AL88" s="113">
        <f t="shared" si="16"/>
        <v>1</v>
      </c>
      <c r="AM88" s="113">
        <f t="shared" si="16"/>
        <v>1</v>
      </c>
      <c r="AN88" s="113">
        <f t="shared" si="16"/>
        <v>1</v>
      </c>
      <c r="AO88" s="113">
        <f t="shared" si="16"/>
        <v>1</v>
      </c>
      <c r="AP88" s="113">
        <f t="shared" si="16"/>
        <v>0</v>
      </c>
      <c r="AQ88" s="113">
        <f t="shared" si="16"/>
        <v>0</v>
      </c>
    </row>
    <row r="89" spans="1:47" ht="17.25">
      <c r="B89" s="114" t="s">
        <v>7</v>
      </c>
      <c r="C89" s="105"/>
      <c r="D89" s="113"/>
      <c r="E89" s="113">
        <f t="shared" si="13"/>
        <v>4</v>
      </c>
      <c r="F89" s="113">
        <f t="shared" si="13"/>
        <v>4</v>
      </c>
      <c r="G89" s="113">
        <f t="shared" si="13"/>
        <v>4</v>
      </c>
      <c r="H89" s="113">
        <f t="shared" si="13"/>
        <v>4</v>
      </c>
      <c r="I89" s="113">
        <f t="shared" si="13"/>
        <v>4</v>
      </c>
      <c r="J89" s="113">
        <f t="shared" si="13"/>
        <v>4</v>
      </c>
      <c r="K89" s="113">
        <f t="shared" si="13"/>
        <v>4</v>
      </c>
      <c r="L89" s="113">
        <f t="shared" si="13"/>
        <v>4</v>
      </c>
      <c r="M89" s="113">
        <f t="shared" si="13"/>
        <v>4</v>
      </c>
      <c r="N89" s="113">
        <f t="shared" si="13"/>
        <v>4</v>
      </c>
      <c r="O89" s="113">
        <f t="shared" si="14"/>
        <v>4</v>
      </c>
      <c r="P89" s="113">
        <f t="shared" si="14"/>
        <v>4</v>
      </c>
      <c r="Q89" s="113">
        <f t="shared" si="14"/>
        <v>4</v>
      </c>
      <c r="R89" s="113">
        <f t="shared" si="14"/>
        <v>4</v>
      </c>
      <c r="S89" s="113">
        <f t="shared" si="14"/>
        <v>4</v>
      </c>
      <c r="T89" s="113">
        <f t="shared" si="14"/>
        <v>4</v>
      </c>
      <c r="U89" s="113">
        <f t="shared" si="14"/>
        <v>4</v>
      </c>
      <c r="V89" s="113">
        <f t="shared" si="14"/>
        <v>4</v>
      </c>
      <c r="W89" s="113">
        <f t="shared" si="14"/>
        <v>4</v>
      </c>
      <c r="X89" s="113">
        <f t="shared" si="14"/>
        <v>4</v>
      </c>
      <c r="Y89" s="113">
        <f t="shared" si="15"/>
        <v>4</v>
      </c>
      <c r="Z89" s="113">
        <f t="shared" si="15"/>
        <v>4</v>
      </c>
      <c r="AA89" s="113">
        <f t="shared" si="15"/>
        <v>4</v>
      </c>
      <c r="AB89" s="113">
        <f t="shared" si="15"/>
        <v>4</v>
      </c>
      <c r="AC89" s="113">
        <f t="shared" si="15"/>
        <v>4</v>
      </c>
      <c r="AD89" s="113">
        <f t="shared" si="15"/>
        <v>4</v>
      </c>
      <c r="AE89" s="113">
        <f t="shared" si="15"/>
        <v>4</v>
      </c>
      <c r="AF89" s="113">
        <f t="shared" si="15"/>
        <v>4</v>
      </c>
      <c r="AG89" s="113">
        <f t="shared" si="15"/>
        <v>4</v>
      </c>
      <c r="AH89" s="113">
        <f t="shared" si="15"/>
        <v>4</v>
      </c>
      <c r="AI89" s="113">
        <f t="shared" si="16"/>
        <v>4</v>
      </c>
      <c r="AJ89" s="113">
        <f t="shared" si="16"/>
        <v>4</v>
      </c>
      <c r="AK89" s="113">
        <f t="shared" si="16"/>
        <v>4</v>
      </c>
      <c r="AL89" s="113">
        <f t="shared" si="16"/>
        <v>4</v>
      </c>
      <c r="AM89" s="113">
        <f t="shared" si="16"/>
        <v>4</v>
      </c>
      <c r="AN89" s="113">
        <f t="shared" si="16"/>
        <v>4</v>
      </c>
      <c r="AO89" s="113">
        <f t="shared" si="16"/>
        <v>4</v>
      </c>
      <c r="AP89" s="113">
        <f t="shared" si="16"/>
        <v>0</v>
      </c>
      <c r="AQ89" s="113">
        <f t="shared" si="16"/>
        <v>0</v>
      </c>
    </row>
    <row r="90" spans="1:47" ht="17.25">
      <c r="B90" s="114" t="s">
        <v>53</v>
      </c>
      <c r="C90" s="105"/>
      <c r="D90" s="113"/>
      <c r="E90" s="113">
        <f t="shared" si="13"/>
        <v>0</v>
      </c>
      <c r="F90" s="113">
        <f t="shared" si="13"/>
        <v>0</v>
      </c>
      <c r="G90" s="113">
        <f t="shared" si="13"/>
        <v>0</v>
      </c>
      <c r="H90" s="113">
        <f t="shared" si="13"/>
        <v>0</v>
      </c>
      <c r="I90" s="113">
        <f t="shared" si="13"/>
        <v>0</v>
      </c>
      <c r="J90" s="113">
        <f t="shared" si="13"/>
        <v>0</v>
      </c>
      <c r="K90" s="113">
        <f t="shared" si="13"/>
        <v>0</v>
      </c>
      <c r="L90" s="113">
        <f t="shared" si="13"/>
        <v>0</v>
      </c>
      <c r="M90" s="113">
        <f t="shared" si="13"/>
        <v>0</v>
      </c>
      <c r="N90" s="113">
        <f t="shared" si="13"/>
        <v>0</v>
      </c>
      <c r="O90" s="113">
        <f t="shared" si="14"/>
        <v>0</v>
      </c>
      <c r="P90" s="113">
        <f t="shared" si="14"/>
        <v>0</v>
      </c>
      <c r="Q90" s="113">
        <f t="shared" si="14"/>
        <v>0</v>
      </c>
      <c r="R90" s="113">
        <f t="shared" si="14"/>
        <v>0</v>
      </c>
      <c r="S90" s="113">
        <f t="shared" si="14"/>
        <v>0</v>
      </c>
      <c r="T90" s="113">
        <f t="shared" si="14"/>
        <v>0</v>
      </c>
      <c r="U90" s="113">
        <f t="shared" si="14"/>
        <v>0</v>
      </c>
      <c r="V90" s="113">
        <f t="shared" si="14"/>
        <v>0</v>
      </c>
      <c r="W90" s="113">
        <f t="shared" si="14"/>
        <v>0</v>
      </c>
      <c r="X90" s="113">
        <f t="shared" si="14"/>
        <v>1</v>
      </c>
      <c r="Y90" s="113">
        <f t="shared" si="15"/>
        <v>1</v>
      </c>
      <c r="Z90" s="113">
        <f t="shared" si="15"/>
        <v>1</v>
      </c>
      <c r="AA90" s="113">
        <f t="shared" si="15"/>
        <v>1</v>
      </c>
      <c r="AB90" s="113">
        <f t="shared" si="15"/>
        <v>1</v>
      </c>
      <c r="AC90" s="113">
        <f t="shared" si="15"/>
        <v>1</v>
      </c>
      <c r="AD90" s="113">
        <f t="shared" si="15"/>
        <v>1</v>
      </c>
      <c r="AE90" s="113">
        <f t="shared" si="15"/>
        <v>1</v>
      </c>
      <c r="AF90" s="113">
        <f t="shared" si="15"/>
        <v>1</v>
      </c>
      <c r="AG90" s="113">
        <f t="shared" si="15"/>
        <v>1</v>
      </c>
      <c r="AH90" s="113">
        <f t="shared" si="15"/>
        <v>1</v>
      </c>
      <c r="AI90" s="113">
        <f t="shared" si="16"/>
        <v>1</v>
      </c>
      <c r="AJ90" s="113">
        <f t="shared" si="16"/>
        <v>1</v>
      </c>
      <c r="AK90" s="113">
        <f t="shared" si="16"/>
        <v>1</v>
      </c>
      <c r="AL90" s="113">
        <f t="shared" si="16"/>
        <v>1</v>
      </c>
      <c r="AM90" s="113">
        <f t="shared" si="16"/>
        <v>1</v>
      </c>
      <c r="AN90" s="113">
        <f t="shared" si="16"/>
        <v>1</v>
      </c>
      <c r="AO90" s="113">
        <f t="shared" si="16"/>
        <v>1</v>
      </c>
      <c r="AP90" s="113">
        <f t="shared" si="16"/>
        <v>0</v>
      </c>
      <c r="AQ90" s="113">
        <f t="shared" si="16"/>
        <v>0</v>
      </c>
    </row>
    <row r="91" spans="1:47" ht="17.25">
      <c r="B91" s="114" t="s">
        <v>168</v>
      </c>
      <c r="C91" s="105"/>
      <c r="D91" s="113"/>
      <c r="E91" s="113">
        <f t="shared" ref="E91:N100" si="17">COUNTIF(E$3:E$62,$B91)</f>
        <v>0</v>
      </c>
      <c r="F91" s="113">
        <f t="shared" si="17"/>
        <v>0</v>
      </c>
      <c r="G91" s="113">
        <f t="shared" si="17"/>
        <v>0</v>
      </c>
      <c r="H91" s="113">
        <f t="shared" si="17"/>
        <v>0</v>
      </c>
      <c r="I91" s="113">
        <f t="shared" si="17"/>
        <v>0</v>
      </c>
      <c r="J91" s="113">
        <f t="shared" si="17"/>
        <v>0</v>
      </c>
      <c r="K91" s="113">
        <f t="shared" si="17"/>
        <v>0</v>
      </c>
      <c r="L91" s="113">
        <f t="shared" si="17"/>
        <v>0</v>
      </c>
      <c r="M91" s="113">
        <f t="shared" si="17"/>
        <v>0</v>
      </c>
      <c r="N91" s="113">
        <f t="shared" si="17"/>
        <v>0</v>
      </c>
      <c r="O91" s="113">
        <f t="shared" ref="O91:X100" si="18">COUNTIF(O$3:O$62,$B91)</f>
        <v>0</v>
      </c>
      <c r="P91" s="113">
        <f t="shared" si="18"/>
        <v>0</v>
      </c>
      <c r="Q91" s="113">
        <f t="shared" si="18"/>
        <v>0</v>
      </c>
      <c r="R91" s="113">
        <f t="shared" si="18"/>
        <v>0</v>
      </c>
      <c r="S91" s="113">
        <f t="shared" si="18"/>
        <v>0</v>
      </c>
      <c r="T91" s="113">
        <f t="shared" si="18"/>
        <v>0</v>
      </c>
      <c r="U91" s="113">
        <f t="shared" si="18"/>
        <v>0</v>
      </c>
      <c r="V91" s="113">
        <f t="shared" si="18"/>
        <v>0</v>
      </c>
      <c r="W91" s="113">
        <f t="shared" si="18"/>
        <v>0</v>
      </c>
      <c r="X91" s="113">
        <f t="shared" si="18"/>
        <v>2</v>
      </c>
      <c r="Y91" s="113">
        <f t="shared" ref="Y91:AH100" si="19">COUNTIF(Y$3:Y$62,$B91)</f>
        <v>2</v>
      </c>
      <c r="Z91" s="113">
        <f t="shared" si="19"/>
        <v>2</v>
      </c>
      <c r="AA91" s="113">
        <f t="shared" si="19"/>
        <v>2</v>
      </c>
      <c r="AB91" s="113">
        <f t="shared" si="19"/>
        <v>2</v>
      </c>
      <c r="AC91" s="113">
        <f t="shared" si="19"/>
        <v>2</v>
      </c>
      <c r="AD91" s="113">
        <f t="shared" si="19"/>
        <v>2</v>
      </c>
      <c r="AE91" s="113">
        <f t="shared" si="19"/>
        <v>2</v>
      </c>
      <c r="AF91" s="113">
        <f t="shared" si="19"/>
        <v>2</v>
      </c>
      <c r="AG91" s="113">
        <f t="shared" si="19"/>
        <v>2</v>
      </c>
      <c r="AH91" s="113">
        <f t="shared" si="19"/>
        <v>2</v>
      </c>
      <c r="AI91" s="113">
        <f t="shared" ref="AI91:AP100" si="20">COUNTIF(AI$3:AI$62,$B91)</f>
        <v>2</v>
      </c>
      <c r="AJ91" s="113">
        <f t="shared" si="20"/>
        <v>2</v>
      </c>
      <c r="AK91" s="113">
        <f t="shared" si="20"/>
        <v>2</v>
      </c>
      <c r="AL91" s="113">
        <f t="shared" si="20"/>
        <v>2</v>
      </c>
      <c r="AM91" s="113">
        <f t="shared" si="20"/>
        <v>2</v>
      </c>
      <c r="AN91" s="113">
        <f t="shared" si="20"/>
        <v>2</v>
      </c>
      <c r="AO91" s="113">
        <f t="shared" si="20"/>
        <v>2</v>
      </c>
      <c r="AP91" s="113">
        <f t="shared" si="20"/>
        <v>0</v>
      </c>
    </row>
    <row r="92" spans="1:47" ht="17.25">
      <c r="B92" s="114" t="s">
        <v>8</v>
      </c>
      <c r="C92" s="105"/>
      <c r="D92" s="113"/>
      <c r="E92" s="113">
        <f t="shared" si="17"/>
        <v>0</v>
      </c>
      <c r="F92" s="113">
        <f t="shared" si="17"/>
        <v>0</v>
      </c>
      <c r="G92" s="113">
        <f t="shared" si="17"/>
        <v>0</v>
      </c>
      <c r="H92" s="113">
        <f t="shared" si="17"/>
        <v>0</v>
      </c>
      <c r="I92" s="113">
        <f t="shared" si="17"/>
        <v>0</v>
      </c>
      <c r="J92" s="113">
        <f t="shared" si="17"/>
        <v>0</v>
      </c>
      <c r="K92" s="113">
        <f t="shared" si="17"/>
        <v>0</v>
      </c>
      <c r="L92" s="113">
        <f t="shared" si="17"/>
        <v>0</v>
      </c>
      <c r="M92" s="113">
        <f t="shared" si="17"/>
        <v>0</v>
      </c>
      <c r="N92" s="113">
        <f t="shared" si="17"/>
        <v>0</v>
      </c>
      <c r="O92" s="113">
        <f t="shared" si="18"/>
        <v>0</v>
      </c>
      <c r="P92" s="113">
        <f t="shared" si="18"/>
        <v>0</v>
      </c>
      <c r="Q92" s="113">
        <f t="shared" si="18"/>
        <v>0</v>
      </c>
      <c r="R92" s="113">
        <f t="shared" si="18"/>
        <v>0</v>
      </c>
      <c r="S92" s="113">
        <f t="shared" si="18"/>
        <v>0</v>
      </c>
      <c r="T92" s="113">
        <f t="shared" si="18"/>
        <v>0</v>
      </c>
      <c r="U92" s="113">
        <f t="shared" si="18"/>
        <v>0</v>
      </c>
      <c r="V92" s="113">
        <f t="shared" si="18"/>
        <v>0</v>
      </c>
      <c r="W92" s="113">
        <f t="shared" si="18"/>
        <v>0</v>
      </c>
      <c r="X92" s="113">
        <f t="shared" si="18"/>
        <v>2</v>
      </c>
      <c r="Y92" s="113">
        <f t="shared" si="19"/>
        <v>2</v>
      </c>
      <c r="Z92" s="113">
        <f t="shared" si="19"/>
        <v>2</v>
      </c>
      <c r="AA92" s="113">
        <f t="shared" si="19"/>
        <v>2</v>
      </c>
      <c r="AB92" s="113">
        <f t="shared" si="19"/>
        <v>2</v>
      </c>
      <c r="AC92" s="113">
        <f t="shared" si="19"/>
        <v>2</v>
      </c>
      <c r="AD92" s="113">
        <f t="shared" si="19"/>
        <v>2</v>
      </c>
      <c r="AE92" s="113">
        <f t="shared" si="19"/>
        <v>2</v>
      </c>
      <c r="AF92" s="113">
        <f t="shared" si="19"/>
        <v>2</v>
      </c>
      <c r="AG92" s="113">
        <f t="shared" si="19"/>
        <v>2</v>
      </c>
      <c r="AH92" s="113">
        <f t="shared" si="19"/>
        <v>2</v>
      </c>
      <c r="AI92" s="113">
        <f t="shared" si="20"/>
        <v>2</v>
      </c>
      <c r="AJ92" s="113">
        <f t="shared" si="20"/>
        <v>2</v>
      </c>
      <c r="AK92" s="113">
        <f t="shared" si="20"/>
        <v>2</v>
      </c>
      <c r="AL92" s="113">
        <f t="shared" si="20"/>
        <v>2</v>
      </c>
      <c r="AM92" s="113">
        <f t="shared" si="20"/>
        <v>2</v>
      </c>
      <c r="AN92" s="113">
        <f t="shared" si="20"/>
        <v>2</v>
      </c>
      <c r="AO92" s="113">
        <f t="shared" si="20"/>
        <v>2</v>
      </c>
      <c r="AP92" s="113">
        <f t="shared" si="20"/>
        <v>0</v>
      </c>
    </row>
    <row r="93" spans="1:47" ht="17.25">
      <c r="B93" s="114" t="s">
        <v>11</v>
      </c>
      <c r="C93" s="105"/>
      <c r="D93" s="113"/>
      <c r="E93" s="113">
        <f t="shared" si="17"/>
        <v>4</v>
      </c>
      <c r="F93" s="113">
        <f t="shared" si="17"/>
        <v>4</v>
      </c>
      <c r="G93" s="113">
        <f t="shared" si="17"/>
        <v>4</v>
      </c>
      <c r="H93" s="113">
        <f t="shared" si="17"/>
        <v>4</v>
      </c>
      <c r="I93" s="113">
        <f t="shared" si="17"/>
        <v>4</v>
      </c>
      <c r="J93" s="113">
        <f t="shared" si="17"/>
        <v>4</v>
      </c>
      <c r="K93" s="113">
        <f t="shared" si="17"/>
        <v>4</v>
      </c>
      <c r="L93" s="113">
        <f t="shared" si="17"/>
        <v>4</v>
      </c>
      <c r="M93" s="113">
        <f t="shared" si="17"/>
        <v>4</v>
      </c>
      <c r="N93" s="113">
        <f t="shared" si="17"/>
        <v>4</v>
      </c>
      <c r="O93" s="113">
        <f t="shared" si="18"/>
        <v>4</v>
      </c>
      <c r="P93" s="113">
        <f t="shared" si="18"/>
        <v>4</v>
      </c>
      <c r="Q93" s="113">
        <f t="shared" si="18"/>
        <v>4</v>
      </c>
      <c r="R93" s="113">
        <f t="shared" si="18"/>
        <v>4</v>
      </c>
      <c r="S93" s="113">
        <f t="shared" si="18"/>
        <v>4</v>
      </c>
      <c r="T93" s="113">
        <f t="shared" si="18"/>
        <v>4</v>
      </c>
      <c r="U93" s="113">
        <f t="shared" si="18"/>
        <v>4</v>
      </c>
      <c r="V93" s="113">
        <f t="shared" si="18"/>
        <v>4</v>
      </c>
      <c r="W93" s="113">
        <f t="shared" si="18"/>
        <v>4</v>
      </c>
      <c r="X93" s="113">
        <f t="shared" si="18"/>
        <v>4</v>
      </c>
      <c r="Y93" s="113">
        <f t="shared" si="19"/>
        <v>4</v>
      </c>
      <c r="Z93" s="113">
        <f t="shared" si="19"/>
        <v>4</v>
      </c>
      <c r="AA93" s="113">
        <f t="shared" si="19"/>
        <v>4</v>
      </c>
      <c r="AB93" s="113">
        <f t="shared" si="19"/>
        <v>4</v>
      </c>
      <c r="AC93" s="113">
        <f t="shared" si="19"/>
        <v>4</v>
      </c>
      <c r="AD93" s="113">
        <f t="shared" si="19"/>
        <v>4</v>
      </c>
      <c r="AE93" s="113">
        <f t="shared" si="19"/>
        <v>4</v>
      </c>
      <c r="AF93" s="113">
        <f t="shared" si="19"/>
        <v>4</v>
      </c>
      <c r="AG93" s="113">
        <f t="shared" si="19"/>
        <v>4</v>
      </c>
      <c r="AH93" s="113">
        <f t="shared" si="19"/>
        <v>4</v>
      </c>
      <c r="AI93" s="113">
        <f t="shared" si="20"/>
        <v>4</v>
      </c>
      <c r="AJ93" s="113">
        <f t="shared" si="20"/>
        <v>4</v>
      </c>
      <c r="AK93" s="113">
        <f t="shared" si="20"/>
        <v>4</v>
      </c>
      <c r="AL93" s="113">
        <f t="shared" si="20"/>
        <v>4</v>
      </c>
      <c r="AM93" s="113">
        <f t="shared" si="20"/>
        <v>4</v>
      </c>
      <c r="AN93" s="113">
        <f t="shared" si="20"/>
        <v>4</v>
      </c>
      <c r="AO93" s="113">
        <f t="shared" si="20"/>
        <v>4</v>
      </c>
      <c r="AP93" s="113">
        <f t="shared" si="20"/>
        <v>0</v>
      </c>
    </row>
    <row r="94" spans="1:47" ht="17.25">
      <c r="B94" s="114" t="s">
        <v>12</v>
      </c>
      <c r="C94" s="105"/>
      <c r="D94" s="113"/>
      <c r="E94" s="113">
        <f t="shared" si="17"/>
        <v>3</v>
      </c>
      <c r="F94" s="113">
        <f t="shared" si="17"/>
        <v>3</v>
      </c>
      <c r="G94" s="113">
        <f t="shared" si="17"/>
        <v>3</v>
      </c>
      <c r="H94" s="113">
        <f t="shared" si="17"/>
        <v>3</v>
      </c>
      <c r="I94" s="113">
        <f t="shared" si="17"/>
        <v>3</v>
      </c>
      <c r="J94" s="113">
        <f t="shared" si="17"/>
        <v>3</v>
      </c>
      <c r="K94" s="113">
        <f t="shared" si="17"/>
        <v>3</v>
      </c>
      <c r="L94" s="113">
        <f t="shared" si="17"/>
        <v>3</v>
      </c>
      <c r="M94" s="113">
        <f t="shared" si="17"/>
        <v>3</v>
      </c>
      <c r="N94" s="113">
        <f t="shared" si="17"/>
        <v>3</v>
      </c>
      <c r="O94" s="113">
        <f t="shared" si="18"/>
        <v>3</v>
      </c>
      <c r="P94" s="113">
        <f t="shared" si="18"/>
        <v>3</v>
      </c>
      <c r="Q94" s="113">
        <f t="shared" si="18"/>
        <v>3</v>
      </c>
      <c r="R94" s="113">
        <f t="shared" si="18"/>
        <v>3</v>
      </c>
      <c r="S94" s="113">
        <f t="shared" si="18"/>
        <v>3</v>
      </c>
      <c r="T94" s="113">
        <f t="shared" si="18"/>
        <v>3</v>
      </c>
      <c r="U94" s="113">
        <f t="shared" si="18"/>
        <v>3</v>
      </c>
      <c r="V94" s="113">
        <f t="shared" si="18"/>
        <v>3</v>
      </c>
      <c r="W94" s="113">
        <f t="shared" si="18"/>
        <v>3</v>
      </c>
      <c r="X94" s="113">
        <f t="shared" si="18"/>
        <v>3</v>
      </c>
      <c r="Y94" s="113">
        <f t="shared" si="19"/>
        <v>3</v>
      </c>
      <c r="Z94" s="113">
        <f t="shared" si="19"/>
        <v>3</v>
      </c>
      <c r="AA94" s="113">
        <f t="shared" si="19"/>
        <v>3</v>
      </c>
      <c r="AB94" s="113">
        <f t="shared" si="19"/>
        <v>3</v>
      </c>
      <c r="AC94" s="113">
        <f t="shared" si="19"/>
        <v>3</v>
      </c>
      <c r="AD94" s="113">
        <f t="shared" si="19"/>
        <v>3</v>
      </c>
      <c r="AE94" s="113">
        <f t="shared" si="19"/>
        <v>3</v>
      </c>
      <c r="AF94" s="113">
        <f t="shared" si="19"/>
        <v>3</v>
      </c>
      <c r="AG94" s="113">
        <f t="shared" si="19"/>
        <v>3</v>
      </c>
      <c r="AH94" s="113">
        <f t="shared" si="19"/>
        <v>3</v>
      </c>
      <c r="AI94" s="113">
        <f t="shared" si="20"/>
        <v>3</v>
      </c>
      <c r="AJ94" s="113">
        <f t="shared" si="20"/>
        <v>3</v>
      </c>
      <c r="AK94" s="113">
        <f t="shared" si="20"/>
        <v>3</v>
      </c>
      <c r="AL94" s="113">
        <f t="shared" si="20"/>
        <v>3</v>
      </c>
      <c r="AM94" s="113">
        <f t="shared" si="20"/>
        <v>3</v>
      </c>
      <c r="AN94" s="113">
        <f t="shared" si="20"/>
        <v>3</v>
      </c>
      <c r="AO94" s="113">
        <f t="shared" si="20"/>
        <v>3</v>
      </c>
      <c r="AP94" s="113">
        <f t="shared" si="20"/>
        <v>0</v>
      </c>
    </row>
    <row r="95" spans="1:47" ht="17.25">
      <c r="B95" s="114" t="s">
        <v>182</v>
      </c>
      <c r="C95" s="105"/>
      <c r="D95" s="113"/>
      <c r="E95" s="113">
        <f t="shared" si="17"/>
        <v>2</v>
      </c>
      <c r="F95" s="113">
        <f t="shared" si="17"/>
        <v>2</v>
      </c>
      <c r="G95" s="113">
        <f t="shared" si="17"/>
        <v>2</v>
      </c>
      <c r="H95" s="113">
        <f t="shared" si="17"/>
        <v>2</v>
      </c>
      <c r="I95" s="113">
        <f t="shared" si="17"/>
        <v>2</v>
      </c>
      <c r="J95" s="113">
        <f t="shared" si="17"/>
        <v>2</v>
      </c>
      <c r="K95" s="113">
        <f t="shared" si="17"/>
        <v>2</v>
      </c>
      <c r="L95" s="113">
        <f t="shared" si="17"/>
        <v>2</v>
      </c>
      <c r="M95" s="113">
        <f t="shared" si="17"/>
        <v>2</v>
      </c>
      <c r="N95" s="113">
        <f t="shared" si="17"/>
        <v>2</v>
      </c>
      <c r="O95" s="113">
        <f t="shared" si="18"/>
        <v>2</v>
      </c>
      <c r="P95" s="113">
        <f t="shared" si="18"/>
        <v>2</v>
      </c>
      <c r="Q95" s="113">
        <f t="shared" si="18"/>
        <v>2</v>
      </c>
      <c r="R95" s="113">
        <f t="shared" si="18"/>
        <v>2</v>
      </c>
      <c r="S95" s="113">
        <f t="shared" si="18"/>
        <v>2</v>
      </c>
      <c r="T95" s="113">
        <f t="shared" si="18"/>
        <v>2</v>
      </c>
      <c r="U95" s="113">
        <f t="shared" si="18"/>
        <v>2</v>
      </c>
      <c r="V95" s="113">
        <f t="shared" si="18"/>
        <v>2</v>
      </c>
      <c r="W95" s="113">
        <f t="shared" si="18"/>
        <v>2</v>
      </c>
      <c r="X95" s="113">
        <f t="shared" si="18"/>
        <v>0</v>
      </c>
      <c r="Y95" s="113">
        <f t="shared" si="19"/>
        <v>0</v>
      </c>
      <c r="Z95" s="113">
        <f t="shared" si="19"/>
        <v>0</v>
      </c>
      <c r="AA95" s="113">
        <f t="shared" si="19"/>
        <v>0</v>
      </c>
      <c r="AB95" s="113">
        <f t="shared" si="19"/>
        <v>0</v>
      </c>
      <c r="AC95" s="113">
        <f t="shared" si="19"/>
        <v>0</v>
      </c>
      <c r="AD95" s="113">
        <f t="shared" si="19"/>
        <v>0</v>
      </c>
      <c r="AE95" s="113">
        <f t="shared" si="19"/>
        <v>0</v>
      </c>
      <c r="AF95" s="113">
        <f t="shared" si="19"/>
        <v>0</v>
      </c>
      <c r="AG95" s="113">
        <f t="shared" si="19"/>
        <v>0</v>
      </c>
      <c r="AH95" s="113">
        <f t="shared" si="19"/>
        <v>0</v>
      </c>
      <c r="AI95" s="113">
        <f t="shared" si="20"/>
        <v>0</v>
      </c>
      <c r="AJ95" s="113">
        <f t="shared" si="20"/>
        <v>0</v>
      </c>
      <c r="AK95" s="113">
        <f t="shared" si="20"/>
        <v>0</v>
      </c>
      <c r="AL95" s="113">
        <f t="shared" si="20"/>
        <v>0</v>
      </c>
      <c r="AM95" s="113">
        <f t="shared" si="20"/>
        <v>0</v>
      </c>
      <c r="AN95" s="113">
        <f t="shared" si="20"/>
        <v>0</v>
      </c>
      <c r="AO95" s="113">
        <f t="shared" si="20"/>
        <v>0</v>
      </c>
      <c r="AP95" s="113">
        <f t="shared" si="20"/>
        <v>0</v>
      </c>
    </row>
    <row r="96" spans="1:47" ht="17.25">
      <c r="B96" s="114" t="s">
        <v>167</v>
      </c>
      <c r="C96" s="105"/>
      <c r="D96" s="113"/>
      <c r="E96" s="113">
        <f t="shared" si="17"/>
        <v>1</v>
      </c>
      <c r="F96" s="113">
        <f t="shared" si="17"/>
        <v>1</v>
      </c>
      <c r="G96" s="113">
        <f t="shared" si="17"/>
        <v>1</v>
      </c>
      <c r="H96" s="113">
        <f t="shared" si="17"/>
        <v>1</v>
      </c>
      <c r="I96" s="113">
        <f t="shared" si="17"/>
        <v>1</v>
      </c>
      <c r="J96" s="113">
        <f t="shared" si="17"/>
        <v>1</v>
      </c>
      <c r="K96" s="113">
        <f t="shared" si="17"/>
        <v>1</v>
      </c>
      <c r="L96" s="113">
        <f t="shared" si="17"/>
        <v>1</v>
      </c>
      <c r="M96" s="113">
        <f t="shared" si="17"/>
        <v>1</v>
      </c>
      <c r="N96" s="113">
        <f t="shared" si="17"/>
        <v>1</v>
      </c>
      <c r="O96" s="113">
        <f t="shared" si="18"/>
        <v>1</v>
      </c>
      <c r="P96" s="113">
        <f t="shared" si="18"/>
        <v>1</v>
      </c>
      <c r="Q96" s="113">
        <f t="shared" si="18"/>
        <v>1</v>
      </c>
      <c r="R96" s="113">
        <f t="shared" si="18"/>
        <v>1</v>
      </c>
      <c r="S96" s="113">
        <f t="shared" si="18"/>
        <v>1</v>
      </c>
      <c r="T96" s="113">
        <f t="shared" si="18"/>
        <v>1</v>
      </c>
      <c r="U96" s="113">
        <f t="shared" si="18"/>
        <v>1</v>
      </c>
      <c r="V96" s="113">
        <f t="shared" si="18"/>
        <v>1</v>
      </c>
      <c r="W96" s="113">
        <f t="shared" si="18"/>
        <v>1</v>
      </c>
      <c r="X96" s="113">
        <f t="shared" si="18"/>
        <v>0</v>
      </c>
      <c r="Y96" s="113">
        <f t="shared" si="19"/>
        <v>0</v>
      </c>
      <c r="Z96" s="113">
        <f t="shared" si="19"/>
        <v>0</v>
      </c>
      <c r="AA96" s="113">
        <f t="shared" si="19"/>
        <v>0</v>
      </c>
      <c r="AB96" s="113">
        <f t="shared" si="19"/>
        <v>0</v>
      </c>
      <c r="AC96" s="113">
        <f t="shared" si="19"/>
        <v>0</v>
      </c>
      <c r="AD96" s="113">
        <f t="shared" si="19"/>
        <v>0</v>
      </c>
      <c r="AE96" s="113">
        <f t="shared" si="19"/>
        <v>0</v>
      </c>
      <c r="AF96" s="113">
        <f t="shared" si="19"/>
        <v>0</v>
      </c>
      <c r="AG96" s="113">
        <f t="shared" si="19"/>
        <v>0</v>
      </c>
      <c r="AH96" s="113">
        <f t="shared" si="19"/>
        <v>0</v>
      </c>
      <c r="AI96" s="113">
        <f t="shared" si="20"/>
        <v>0</v>
      </c>
      <c r="AJ96" s="113">
        <f t="shared" si="20"/>
        <v>0</v>
      </c>
      <c r="AK96" s="113">
        <f t="shared" si="20"/>
        <v>0</v>
      </c>
      <c r="AL96" s="113">
        <f t="shared" si="20"/>
        <v>0</v>
      </c>
      <c r="AM96" s="113">
        <f t="shared" si="20"/>
        <v>0</v>
      </c>
      <c r="AN96" s="113">
        <f t="shared" si="20"/>
        <v>0</v>
      </c>
      <c r="AO96" s="113">
        <f t="shared" si="20"/>
        <v>0</v>
      </c>
      <c r="AP96" s="113">
        <f t="shared" si="20"/>
        <v>0</v>
      </c>
    </row>
    <row r="97" spans="2:43" ht="17.25">
      <c r="B97" s="114" t="s">
        <v>165</v>
      </c>
      <c r="C97" s="105"/>
      <c r="D97" s="113"/>
      <c r="E97" s="113">
        <f t="shared" si="17"/>
        <v>1</v>
      </c>
      <c r="F97" s="113">
        <f t="shared" si="17"/>
        <v>1</v>
      </c>
      <c r="G97" s="113">
        <f t="shared" si="17"/>
        <v>1</v>
      </c>
      <c r="H97" s="113">
        <f t="shared" si="17"/>
        <v>1</v>
      </c>
      <c r="I97" s="113">
        <f t="shared" si="17"/>
        <v>1</v>
      </c>
      <c r="J97" s="113">
        <f t="shared" si="17"/>
        <v>1</v>
      </c>
      <c r="K97" s="113">
        <f t="shared" si="17"/>
        <v>1</v>
      </c>
      <c r="L97" s="113">
        <f t="shared" si="17"/>
        <v>1</v>
      </c>
      <c r="M97" s="113">
        <f t="shared" si="17"/>
        <v>1</v>
      </c>
      <c r="N97" s="113">
        <f t="shared" si="17"/>
        <v>1</v>
      </c>
      <c r="O97" s="113">
        <f t="shared" si="18"/>
        <v>1</v>
      </c>
      <c r="P97" s="113">
        <f t="shared" si="18"/>
        <v>1</v>
      </c>
      <c r="Q97" s="113">
        <f t="shared" si="18"/>
        <v>1</v>
      </c>
      <c r="R97" s="113">
        <f t="shared" si="18"/>
        <v>1</v>
      </c>
      <c r="S97" s="113">
        <f t="shared" si="18"/>
        <v>1</v>
      </c>
      <c r="T97" s="113">
        <f t="shared" si="18"/>
        <v>1</v>
      </c>
      <c r="U97" s="113">
        <f t="shared" si="18"/>
        <v>1</v>
      </c>
      <c r="V97" s="113">
        <f t="shared" si="18"/>
        <v>1</v>
      </c>
      <c r="W97" s="113">
        <f t="shared" si="18"/>
        <v>1</v>
      </c>
      <c r="X97" s="113">
        <f t="shared" si="18"/>
        <v>0</v>
      </c>
      <c r="Y97" s="113">
        <f t="shared" si="19"/>
        <v>0</v>
      </c>
      <c r="Z97" s="113">
        <f t="shared" si="19"/>
        <v>0</v>
      </c>
      <c r="AA97" s="113">
        <f t="shared" si="19"/>
        <v>0</v>
      </c>
      <c r="AB97" s="113">
        <f t="shared" si="19"/>
        <v>0</v>
      </c>
      <c r="AC97" s="113">
        <f t="shared" si="19"/>
        <v>0</v>
      </c>
      <c r="AD97" s="113">
        <f t="shared" si="19"/>
        <v>0</v>
      </c>
      <c r="AE97" s="113">
        <f t="shared" si="19"/>
        <v>0</v>
      </c>
      <c r="AF97" s="113">
        <f t="shared" si="19"/>
        <v>0</v>
      </c>
      <c r="AG97" s="113">
        <f t="shared" si="19"/>
        <v>0</v>
      </c>
      <c r="AH97" s="113">
        <f t="shared" si="19"/>
        <v>0</v>
      </c>
      <c r="AI97" s="113">
        <f t="shared" si="20"/>
        <v>0</v>
      </c>
      <c r="AJ97" s="113">
        <f t="shared" si="20"/>
        <v>0</v>
      </c>
      <c r="AK97" s="113">
        <f t="shared" si="20"/>
        <v>0</v>
      </c>
      <c r="AL97" s="113">
        <f t="shared" si="20"/>
        <v>0</v>
      </c>
      <c r="AM97" s="113">
        <f t="shared" si="20"/>
        <v>0</v>
      </c>
      <c r="AN97" s="113">
        <f t="shared" si="20"/>
        <v>0</v>
      </c>
      <c r="AO97" s="113">
        <f t="shared" si="20"/>
        <v>0</v>
      </c>
      <c r="AP97" s="113">
        <f t="shared" si="20"/>
        <v>0</v>
      </c>
    </row>
    <row r="98" spans="2:43" ht="17.25">
      <c r="B98" s="114" t="s">
        <v>166</v>
      </c>
      <c r="C98" s="105"/>
      <c r="D98" s="113"/>
      <c r="E98" s="113">
        <f t="shared" si="17"/>
        <v>1</v>
      </c>
      <c r="F98" s="113">
        <f t="shared" si="17"/>
        <v>1</v>
      </c>
      <c r="G98" s="113">
        <f t="shared" si="17"/>
        <v>1</v>
      </c>
      <c r="H98" s="113">
        <f t="shared" si="17"/>
        <v>1</v>
      </c>
      <c r="I98" s="113">
        <f t="shared" si="17"/>
        <v>1</v>
      </c>
      <c r="J98" s="113">
        <f t="shared" si="17"/>
        <v>1</v>
      </c>
      <c r="K98" s="113">
        <f t="shared" si="17"/>
        <v>1</v>
      </c>
      <c r="L98" s="113">
        <f t="shared" si="17"/>
        <v>1</v>
      </c>
      <c r="M98" s="113">
        <f t="shared" si="17"/>
        <v>1</v>
      </c>
      <c r="N98" s="113">
        <f t="shared" si="17"/>
        <v>1</v>
      </c>
      <c r="O98" s="113">
        <f t="shared" si="18"/>
        <v>1</v>
      </c>
      <c r="P98" s="113">
        <f t="shared" si="18"/>
        <v>1</v>
      </c>
      <c r="Q98" s="113">
        <f t="shared" si="18"/>
        <v>1</v>
      </c>
      <c r="R98" s="113">
        <f t="shared" si="18"/>
        <v>1</v>
      </c>
      <c r="S98" s="113">
        <f t="shared" si="18"/>
        <v>1</v>
      </c>
      <c r="T98" s="113">
        <f t="shared" si="18"/>
        <v>1</v>
      </c>
      <c r="U98" s="113">
        <f t="shared" si="18"/>
        <v>1</v>
      </c>
      <c r="V98" s="113">
        <f t="shared" si="18"/>
        <v>1</v>
      </c>
      <c r="W98" s="113">
        <f t="shared" si="18"/>
        <v>1</v>
      </c>
      <c r="X98" s="113">
        <f t="shared" si="18"/>
        <v>0</v>
      </c>
      <c r="Y98" s="113">
        <f t="shared" si="19"/>
        <v>0</v>
      </c>
      <c r="Z98" s="113">
        <f t="shared" si="19"/>
        <v>0</v>
      </c>
      <c r="AA98" s="113">
        <f t="shared" si="19"/>
        <v>0</v>
      </c>
      <c r="AB98" s="113">
        <f t="shared" si="19"/>
        <v>0</v>
      </c>
      <c r="AC98" s="113">
        <f t="shared" si="19"/>
        <v>0</v>
      </c>
      <c r="AD98" s="113">
        <f t="shared" si="19"/>
        <v>0</v>
      </c>
      <c r="AE98" s="113">
        <f t="shared" si="19"/>
        <v>0</v>
      </c>
      <c r="AF98" s="113">
        <f t="shared" si="19"/>
        <v>0</v>
      </c>
      <c r="AG98" s="113">
        <f t="shared" si="19"/>
        <v>0</v>
      </c>
      <c r="AH98" s="113">
        <f t="shared" si="19"/>
        <v>0</v>
      </c>
      <c r="AI98" s="113">
        <f t="shared" si="20"/>
        <v>0</v>
      </c>
      <c r="AJ98" s="113">
        <f t="shared" si="20"/>
        <v>0</v>
      </c>
      <c r="AK98" s="113">
        <f t="shared" si="20"/>
        <v>0</v>
      </c>
      <c r="AL98" s="113">
        <f t="shared" si="20"/>
        <v>0</v>
      </c>
      <c r="AM98" s="113">
        <f t="shared" si="20"/>
        <v>0</v>
      </c>
      <c r="AN98" s="113">
        <f t="shared" si="20"/>
        <v>0</v>
      </c>
      <c r="AO98" s="113">
        <f t="shared" si="20"/>
        <v>0</v>
      </c>
      <c r="AP98" s="113">
        <f t="shared" si="20"/>
        <v>0</v>
      </c>
    </row>
    <row r="99" spans="2:43" ht="17.25">
      <c r="B99" s="114" t="s">
        <v>164</v>
      </c>
      <c r="C99" s="105"/>
      <c r="D99" s="113"/>
      <c r="E99" s="113">
        <f t="shared" si="17"/>
        <v>2</v>
      </c>
      <c r="F99" s="113">
        <f t="shared" si="17"/>
        <v>2</v>
      </c>
      <c r="G99" s="113">
        <f t="shared" si="17"/>
        <v>2</v>
      </c>
      <c r="H99" s="113">
        <f t="shared" si="17"/>
        <v>2</v>
      </c>
      <c r="I99" s="113">
        <f t="shared" si="17"/>
        <v>2</v>
      </c>
      <c r="J99" s="113">
        <f t="shared" si="17"/>
        <v>2</v>
      </c>
      <c r="K99" s="113">
        <f t="shared" si="17"/>
        <v>2</v>
      </c>
      <c r="L99" s="113">
        <f t="shared" si="17"/>
        <v>2</v>
      </c>
      <c r="M99" s="113">
        <f t="shared" si="17"/>
        <v>2</v>
      </c>
      <c r="N99" s="113">
        <f t="shared" si="17"/>
        <v>2</v>
      </c>
      <c r="O99" s="113">
        <f t="shared" si="18"/>
        <v>2</v>
      </c>
      <c r="P99" s="113">
        <f t="shared" si="18"/>
        <v>2</v>
      </c>
      <c r="Q99" s="113">
        <f t="shared" si="18"/>
        <v>2</v>
      </c>
      <c r="R99" s="113">
        <f t="shared" si="18"/>
        <v>2</v>
      </c>
      <c r="S99" s="113">
        <f t="shared" si="18"/>
        <v>2</v>
      </c>
      <c r="T99" s="113">
        <f t="shared" si="18"/>
        <v>2</v>
      </c>
      <c r="U99" s="113">
        <f t="shared" si="18"/>
        <v>2</v>
      </c>
      <c r="V99" s="113">
        <f t="shared" si="18"/>
        <v>2</v>
      </c>
      <c r="W99" s="113">
        <f t="shared" si="18"/>
        <v>2</v>
      </c>
      <c r="X99" s="113">
        <f t="shared" si="18"/>
        <v>0</v>
      </c>
      <c r="Y99" s="113">
        <f t="shared" si="19"/>
        <v>0</v>
      </c>
      <c r="Z99" s="113">
        <f t="shared" si="19"/>
        <v>0</v>
      </c>
      <c r="AA99" s="113">
        <f t="shared" si="19"/>
        <v>0</v>
      </c>
      <c r="AB99" s="113">
        <f t="shared" si="19"/>
        <v>0</v>
      </c>
      <c r="AC99" s="113">
        <f t="shared" si="19"/>
        <v>0</v>
      </c>
      <c r="AD99" s="113">
        <f t="shared" si="19"/>
        <v>0</v>
      </c>
      <c r="AE99" s="113">
        <f t="shared" si="19"/>
        <v>0</v>
      </c>
      <c r="AF99" s="113">
        <f t="shared" si="19"/>
        <v>0</v>
      </c>
      <c r="AG99" s="113">
        <f t="shared" si="19"/>
        <v>0</v>
      </c>
      <c r="AH99" s="113">
        <f t="shared" si="19"/>
        <v>0</v>
      </c>
      <c r="AI99" s="113">
        <f t="shared" si="20"/>
        <v>0</v>
      </c>
      <c r="AJ99" s="113">
        <f t="shared" si="20"/>
        <v>0</v>
      </c>
      <c r="AK99" s="113">
        <f t="shared" si="20"/>
        <v>0</v>
      </c>
      <c r="AL99" s="113">
        <f t="shared" si="20"/>
        <v>0</v>
      </c>
      <c r="AM99" s="113">
        <f t="shared" si="20"/>
        <v>0</v>
      </c>
      <c r="AN99" s="113">
        <f t="shared" si="20"/>
        <v>0</v>
      </c>
      <c r="AO99" s="113">
        <f t="shared" si="20"/>
        <v>0</v>
      </c>
      <c r="AP99" s="113">
        <f t="shared" si="20"/>
        <v>0</v>
      </c>
    </row>
    <row r="100" spans="2:43" ht="17.25">
      <c r="B100" s="114" t="s">
        <v>9</v>
      </c>
      <c r="C100" s="105"/>
      <c r="D100" s="113"/>
      <c r="E100" s="113">
        <f t="shared" si="17"/>
        <v>1</v>
      </c>
      <c r="F100" s="113">
        <f t="shared" si="17"/>
        <v>1</v>
      </c>
      <c r="G100" s="113">
        <f t="shared" si="17"/>
        <v>1</v>
      </c>
      <c r="H100" s="113">
        <f t="shared" si="17"/>
        <v>1</v>
      </c>
      <c r="I100" s="113">
        <f t="shared" si="17"/>
        <v>1</v>
      </c>
      <c r="J100" s="113">
        <f t="shared" si="17"/>
        <v>1</v>
      </c>
      <c r="K100" s="113">
        <f t="shared" si="17"/>
        <v>1</v>
      </c>
      <c r="L100" s="113">
        <f t="shared" si="17"/>
        <v>1</v>
      </c>
      <c r="M100" s="113">
        <f t="shared" si="17"/>
        <v>1</v>
      </c>
      <c r="N100" s="113">
        <f t="shared" si="17"/>
        <v>1</v>
      </c>
      <c r="O100" s="113">
        <f t="shared" si="18"/>
        <v>1</v>
      </c>
      <c r="P100" s="113">
        <f t="shared" si="18"/>
        <v>1</v>
      </c>
      <c r="Q100" s="113">
        <f t="shared" si="18"/>
        <v>1</v>
      </c>
      <c r="R100" s="113">
        <f t="shared" si="18"/>
        <v>1</v>
      </c>
      <c r="S100" s="113">
        <f t="shared" si="18"/>
        <v>1</v>
      </c>
      <c r="T100" s="113">
        <f t="shared" si="18"/>
        <v>1</v>
      </c>
      <c r="U100" s="113">
        <f t="shared" si="18"/>
        <v>1</v>
      </c>
      <c r="V100" s="113">
        <f t="shared" si="18"/>
        <v>1</v>
      </c>
      <c r="W100" s="113">
        <f t="shared" si="18"/>
        <v>1</v>
      </c>
      <c r="X100" s="113">
        <f t="shared" si="18"/>
        <v>1</v>
      </c>
      <c r="Y100" s="113">
        <f t="shared" si="19"/>
        <v>1</v>
      </c>
      <c r="Z100" s="113">
        <f t="shared" si="19"/>
        <v>1</v>
      </c>
      <c r="AA100" s="113">
        <f t="shared" si="19"/>
        <v>1</v>
      </c>
      <c r="AB100" s="113">
        <f t="shared" si="19"/>
        <v>1</v>
      </c>
      <c r="AC100" s="113">
        <f t="shared" si="19"/>
        <v>1</v>
      </c>
      <c r="AD100" s="113">
        <f t="shared" si="19"/>
        <v>1</v>
      </c>
      <c r="AE100" s="113">
        <f t="shared" si="19"/>
        <v>1</v>
      </c>
      <c r="AF100" s="113">
        <f t="shared" si="19"/>
        <v>1</v>
      </c>
      <c r="AG100" s="113">
        <f t="shared" si="19"/>
        <v>1</v>
      </c>
      <c r="AH100" s="113">
        <f t="shared" si="19"/>
        <v>1</v>
      </c>
      <c r="AI100" s="113">
        <f t="shared" si="20"/>
        <v>1</v>
      </c>
      <c r="AJ100" s="113">
        <f t="shared" si="20"/>
        <v>1</v>
      </c>
      <c r="AK100" s="113">
        <f t="shared" si="20"/>
        <v>1</v>
      </c>
      <c r="AL100" s="113">
        <f t="shared" si="20"/>
        <v>1</v>
      </c>
      <c r="AM100" s="113">
        <f t="shared" si="20"/>
        <v>1</v>
      </c>
      <c r="AN100" s="113">
        <f t="shared" si="20"/>
        <v>1</v>
      </c>
      <c r="AO100" s="113">
        <f t="shared" si="20"/>
        <v>1</v>
      </c>
      <c r="AP100" s="113">
        <f t="shared" si="20"/>
        <v>0</v>
      </c>
    </row>
    <row r="101" spans="2:43" ht="17.25">
      <c r="B101" s="114" t="s">
        <v>15</v>
      </c>
      <c r="C101" s="105"/>
      <c r="D101" s="113"/>
      <c r="E101" s="113">
        <f t="shared" ref="E101:N106" si="21">COUNTIF(E$3:E$62,$B101)</f>
        <v>1</v>
      </c>
      <c r="F101" s="113">
        <f t="shared" si="21"/>
        <v>1</v>
      </c>
      <c r="G101" s="113">
        <f t="shared" si="21"/>
        <v>1</v>
      </c>
      <c r="H101" s="113">
        <f t="shared" si="21"/>
        <v>1</v>
      </c>
      <c r="I101" s="113">
        <f t="shared" si="21"/>
        <v>1</v>
      </c>
      <c r="J101" s="113">
        <f t="shared" si="21"/>
        <v>1</v>
      </c>
      <c r="K101" s="113">
        <f t="shared" si="21"/>
        <v>1</v>
      </c>
      <c r="L101" s="113">
        <f t="shared" si="21"/>
        <v>1</v>
      </c>
      <c r="M101" s="113">
        <f t="shared" si="21"/>
        <v>1</v>
      </c>
      <c r="N101" s="113">
        <f t="shared" si="21"/>
        <v>1</v>
      </c>
      <c r="O101" s="113">
        <f t="shared" ref="O101:X106" si="22">COUNTIF(O$3:O$62,$B101)</f>
        <v>1</v>
      </c>
      <c r="P101" s="113">
        <f t="shared" si="22"/>
        <v>1</v>
      </c>
      <c r="Q101" s="113">
        <f t="shared" si="22"/>
        <v>1</v>
      </c>
      <c r="R101" s="113">
        <f t="shared" si="22"/>
        <v>1</v>
      </c>
      <c r="S101" s="113">
        <f t="shared" si="22"/>
        <v>1</v>
      </c>
      <c r="T101" s="113">
        <f t="shared" si="22"/>
        <v>1</v>
      </c>
      <c r="U101" s="113">
        <f t="shared" si="22"/>
        <v>1</v>
      </c>
      <c r="V101" s="113">
        <f t="shared" si="22"/>
        <v>1</v>
      </c>
      <c r="W101" s="113">
        <f t="shared" si="22"/>
        <v>1</v>
      </c>
      <c r="X101" s="113">
        <f t="shared" si="22"/>
        <v>1</v>
      </c>
      <c r="Y101" s="113">
        <f t="shared" ref="Y101:AH106" si="23">COUNTIF(Y$3:Y$62,$B101)</f>
        <v>1</v>
      </c>
      <c r="Z101" s="113">
        <f t="shared" si="23"/>
        <v>1</v>
      </c>
      <c r="AA101" s="113">
        <f t="shared" si="23"/>
        <v>1</v>
      </c>
      <c r="AB101" s="113">
        <f t="shared" si="23"/>
        <v>1</v>
      </c>
      <c r="AC101" s="113">
        <f t="shared" si="23"/>
        <v>1</v>
      </c>
      <c r="AD101" s="113">
        <f t="shared" si="23"/>
        <v>1</v>
      </c>
      <c r="AE101" s="113">
        <f t="shared" si="23"/>
        <v>1</v>
      </c>
      <c r="AF101" s="113">
        <f t="shared" si="23"/>
        <v>1</v>
      </c>
      <c r="AG101" s="113">
        <f t="shared" si="23"/>
        <v>1</v>
      </c>
      <c r="AH101" s="113">
        <f t="shared" si="23"/>
        <v>1</v>
      </c>
      <c r="AI101" s="113">
        <f t="shared" ref="AI101:AP106" si="24">COUNTIF(AI$3:AI$62,$B101)</f>
        <v>1</v>
      </c>
      <c r="AJ101" s="113">
        <f t="shared" si="24"/>
        <v>1</v>
      </c>
      <c r="AK101" s="113">
        <f t="shared" si="24"/>
        <v>1</v>
      </c>
      <c r="AL101" s="113">
        <f t="shared" si="24"/>
        <v>1</v>
      </c>
      <c r="AM101" s="113">
        <f t="shared" si="24"/>
        <v>1</v>
      </c>
      <c r="AN101" s="113">
        <f t="shared" si="24"/>
        <v>1</v>
      </c>
      <c r="AO101" s="113">
        <f t="shared" si="24"/>
        <v>1</v>
      </c>
      <c r="AP101" s="113">
        <f t="shared" si="24"/>
        <v>0</v>
      </c>
    </row>
    <row r="102" spans="2:43" ht="17.25">
      <c r="B102" s="114" t="s">
        <v>16</v>
      </c>
      <c r="C102" s="105"/>
      <c r="D102" s="113"/>
      <c r="E102" s="113">
        <f t="shared" si="21"/>
        <v>0</v>
      </c>
      <c r="F102" s="113">
        <f t="shared" si="21"/>
        <v>0</v>
      </c>
      <c r="G102" s="113">
        <f t="shared" si="21"/>
        <v>0</v>
      </c>
      <c r="H102" s="113">
        <f t="shared" si="21"/>
        <v>0</v>
      </c>
      <c r="I102" s="113">
        <f t="shared" si="21"/>
        <v>0</v>
      </c>
      <c r="J102" s="113">
        <f t="shared" si="21"/>
        <v>0</v>
      </c>
      <c r="K102" s="113">
        <f t="shared" si="21"/>
        <v>0</v>
      </c>
      <c r="L102" s="113">
        <f t="shared" si="21"/>
        <v>0</v>
      </c>
      <c r="M102" s="113">
        <f t="shared" si="21"/>
        <v>0</v>
      </c>
      <c r="N102" s="113">
        <f t="shared" si="21"/>
        <v>0</v>
      </c>
      <c r="O102" s="113">
        <f t="shared" si="22"/>
        <v>0</v>
      </c>
      <c r="P102" s="113">
        <f t="shared" si="22"/>
        <v>0</v>
      </c>
      <c r="Q102" s="113">
        <f t="shared" si="22"/>
        <v>0</v>
      </c>
      <c r="R102" s="113">
        <f t="shared" si="22"/>
        <v>0</v>
      </c>
      <c r="S102" s="113">
        <f t="shared" si="22"/>
        <v>0</v>
      </c>
      <c r="T102" s="113">
        <f t="shared" si="22"/>
        <v>0</v>
      </c>
      <c r="U102" s="113">
        <f t="shared" si="22"/>
        <v>0</v>
      </c>
      <c r="V102" s="113">
        <f t="shared" si="22"/>
        <v>0</v>
      </c>
      <c r="W102" s="113">
        <f t="shared" si="22"/>
        <v>0</v>
      </c>
      <c r="X102" s="113">
        <f t="shared" si="22"/>
        <v>0</v>
      </c>
      <c r="Y102" s="113">
        <f t="shared" si="23"/>
        <v>0</v>
      </c>
      <c r="Z102" s="113">
        <f t="shared" si="23"/>
        <v>0</v>
      </c>
      <c r="AA102" s="113">
        <f t="shared" si="23"/>
        <v>0</v>
      </c>
      <c r="AB102" s="113">
        <f t="shared" si="23"/>
        <v>0</v>
      </c>
      <c r="AC102" s="113">
        <f t="shared" si="23"/>
        <v>0</v>
      </c>
      <c r="AD102" s="113">
        <f t="shared" si="23"/>
        <v>0</v>
      </c>
      <c r="AE102" s="113">
        <f t="shared" si="23"/>
        <v>0</v>
      </c>
      <c r="AF102" s="113">
        <f t="shared" si="23"/>
        <v>0</v>
      </c>
      <c r="AG102" s="113">
        <f t="shared" si="23"/>
        <v>0</v>
      </c>
      <c r="AH102" s="113">
        <f t="shared" si="23"/>
        <v>0</v>
      </c>
      <c r="AI102" s="113">
        <f t="shared" si="24"/>
        <v>0</v>
      </c>
      <c r="AJ102" s="113">
        <f t="shared" si="24"/>
        <v>0</v>
      </c>
      <c r="AK102" s="113">
        <f t="shared" si="24"/>
        <v>0</v>
      </c>
      <c r="AL102" s="113">
        <f t="shared" si="24"/>
        <v>0</v>
      </c>
      <c r="AM102" s="113">
        <f t="shared" si="24"/>
        <v>0</v>
      </c>
      <c r="AN102" s="113">
        <f t="shared" si="24"/>
        <v>0</v>
      </c>
      <c r="AO102" s="113">
        <f t="shared" si="24"/>
        <v>0</v>
      </c>
      <c r="AP102" s="113">
        <f t="shared" si="24"/>
        <v>0</v>
      </c>
    </row>
    <row r="103" spans="2:43" ht="17.25">
      <c r="B103" s="114" t="s">
        <v>18</v>
      </c>
      <c r="C103" s="105"/>
      <c r="D103" s="113"/>
      <c r="E103" s="113">
        <f t="shared" si="21"/>
        <v>2</v>
      </c>
      <c r="F103" s="113">
        <f t="shared" si="21"/>
        <v>2</v>
      </c>
      <c r="G103" s="113">
        <f t="shared" si="21"/>
        <v>2</v>
      </c>
      <c r="H103" s="113">
        <f t="shared" si="21"/>
        <v>2</v>
      </c>
      <c r="I103" s="113">
        <f t="shared" si="21"/>
        <v>2</v>
      </c>
      <c r="J103" s="113">
        <f t="shared" si="21"/>
        <v>2</v>
      </c>
      <c r="K103" s="113">
        <f t="shared" si="21"/>
        <v>2</v>
      </c>
      <c r="L103" s="113">
        <f t="shared" si="21"/>
        <v>2</v>
      </c>
      <c r="M103" s="113">
        <f t="shared" si="21"/>
        <v>2</v>
      </c>
      <c r="N103" s="113">
        <f t="shared" si="21"/>
        <v>2</v>
      </c>
      <c r="O103" s="113">
        <f t="shared" si="22"/>
        <v>2</v>
      </c>
      <c r="P103" s="113">
        <f t="shared" si="22"/>
        <v>2</v>
      </c>
      <c r="Q103" s="113">
        <f t="shared" si="22"/>
        <v>2</v>
      </c>
      <c r="R103" s="113">
        <f t="shared" si="22"/>
        <v>2</v>
      </c>
      <c r="S103" s="113">
        <f t="shared" si="22"/>
        <v>2</v>
      </c>
      <c r="T103" s="113">
        <f t="shared" si="22"/>
        <v>2</v>
      </c>
      <c r="U103" s="113">
        <f t="shared" si="22"/>
        <v>2</v>
      </c>
      <c r="V103" s="113">
        <f t="shared" si="22"/>
        <v>2</v>
      </c>
      <c r="W103" s="113">
        <f t="shared" si="22"/>
        <v>2</v>
      </c>
      <c r="X103" s="113">
        <f t="shared" si="22"/>
        <v>2</v>
      </c>
      <c r="Y103" s="113">
        <f t="shared" si="23"/>
        <v>2</v>
      </c>
      <c r="Z103" s="113">
        <f t="shared" si="23"/>
        <v>2</v>
      </c>
      <c r="AA103" s="113">
        <f t="shared" si="23"/>
        <v>2</v>
      </c>
      <c r="AB103" s="113">
        <f t="shared" si="23"/>
        <v>2</v>
      </c>
      <c r="AC103" s="113">
        <f t="shared" si="23"/>
        <v>2</v>
      </c>
      <c r="AD103" s="113">
        <f t="shared" si="23"/>
        <v>2</v>
      </c>
      <c r="AE103" s="113">
        <f t="shared" si="23"/>
        <v>2</v>
      </c>
      <c r="AF103" s="113">
        <f t="shared" si="23"/>
        <v>2</v>
      </c>
      <c r="AG103" s="113">
        <f t="shared" si="23"/>
        <v>2</v>
      </c>
      <c r="AH103" s="113">
        <f t="shared" si="23"/>
        <v>2</v>
      </c>
      <c r="AI103" s="113">
        <f t="shared" si="24"/>
        <v>2</v>
      </c>
      <c r="AJ103" s="113">
        <f t="shared" si="24"/>
        <v>2</v>
      </c>
      <c r="AK103" s="113">
        <f t="shared" si="24"/>
        <v>2</v>
      </c>
      <c r="AL103" s="113">
        <f t="shared" si="24"/>
        <v>2</v>
      </c>
      <c r="AM103" s="113">
        <f t="shared" si="24"/>
        <v>2</v>
      </c>
      <c r="AN103" s="113">
        <f t="shared" si="24"/>
        <v>2</v>
      </c>
      <c r="AO103" s="113">
        <f t="shared" si="24"/>
        <v>2</v>
      </c>
      <c r="AP103" s="113">
        <f t="shared" si="24"/>
        <v>0</v>
      </c>
    </row>
    <row r="104" spans="2:43" ht="17.25">
      <c r="B104" s="115" t="s">
        <v>17</v>
      </c>
      <c r="C104" s="105"/>
      <c r="D104" s="113"/>
      <c r="E104" s="113">
        <f t="shared" si="21"/>
        <v>0</v>
      </c>
      <c r="F104" s="113">
        <f t="shared" si="21"/>
        <v>0</v>
      </c>
      <c r="G104" s="113">
        <f t="shared" si="21"/>
        <v>0</v>
      </c>
      <c r="H104" s="113">
        <f t="shared" si="21"/>
        <v>0</v>
      </c>
      <c r="I104" s="113">
        <f t="shared" si="21"/>
        <v>0</v>
      </c>
      <c r="J104" s="113">
        <f t="shared" si="21"/>
        <v>0</v>
      </c>
      <c r="K104" s="113">
        <f t="shared" si="21"/>
        <v>0</v>
      </c>
      <c r="L104" s="113">
        <f t="shared" si="21"/>
        <v>0</v>
      </c>
      <c r="M104" s="113">
        <f t="shared" si="21"/>
        <v>0</v>
      </c>
      <c r="N104" s="113">
        <f t="shared" si="21"/>
        <v>0</v>
      </c>
      <c r="O104" s="113">
        <f t="shared" si="22"/>
        <v>0</v>
      </c>
      <c r="P104" s="113">
        <f t="shared" si="22"/>
        <v>0</v>
      </c>
      <c r="Q104" s="113">
        <f t="shared" si="22"/>
        <v>0</v>
      </c>
      <c r="R104" s="113">
        <f t="shared" si="22"/>
        <v>0</v>
      </c>
      <c r="S104" s="113">
        <f t="shared" si="22"/>
        <v>0</v>
      </c>
      <c r="T104" s="113">
        <f t="shared" si="22"/>
        <v>0</v>
      </c>
      <c r="U104" s="113">
        <f t="shared" si="22"/>
        <v>0</v>
      </c>
      <c r="V104" s="113">
        <f t="shared" si="22"/>
        <v>0</v>
      </c>
      <c r="W104" s="113">
        <f t="shared" si="22"/>
        <v>0</v>
      </c>
      <c r="X104" s="113">
        <f t="shared" si="22"/>
        <v>0</v>
      </c>
      <c r="Y104" s="113">
        <f t="shared" si="23"/>
        <v>0</v>
      </c>
      <c r="Z104" s="113">
        <f t="shared" si="23"/>
        <v>0</v>
      </c>
      <c r="AA104" s="113">
        <f t="shared" si="23"/>
        <v>0</v>
      </c>
      <c r="AB104" s="113">
        <f t="shared" si="23"/>
        <v>0</v>
      </c>
      <c r="AC104" s="113">
        <f t="shared" si="23"/>
        <v>0</v>
      </c>
      <c r="AD104" s="113">
        <f t="shared" si="23"/>
        <v>0</v>
      </c>
      <c r="AE104" s="113">
        <f t="shared" si="23"/>
        <v>0</v>
      </c>
      <c r="AF104" s="113">
        <f t="shared" si="23"/>
        <v>0</v>
      </c>
      <c r="AG104" s="113">
        <f t="shared" si="23"/>
        <v>0</v>
      </c>
      <c r="AH104" s="113">
        <f t="shared" si="23"/>
        <v>0</v>
      </c>
      <c r="AI104" s="113">
        <f t="shared" si="24"/>
        <v>0</v>
      </c>
      <c r="AJ104" s="113">
        <f t="shared" si="24"/>
        <v>0</v>
      </c>
      <c r="AK104" s="113">
        <f t="shared" si="24"/>
        <v>0</v>
      </c>
      <c r="AL104" s="113">
        <f t="shared" si="24"/>
        <v>0</v>
      </c>
      <c r="AM104" s="113">
        <f t="shared" si="24"/>
        <v>0</v>
      </c>
      <c r="AN104" s="113">
        <f t="shared" si="24"/>
        <v>0</v>
      </c>
      <c r="AO104" s="113">
        <f t="shared" si="24"/>
        <v>0</v>
      </c>
      <c r="AP104" s="113">
        <f t="shared" si="24"/>
        <v>5</v>
      </c>
      <c r="AQ104" s="113">
        <f>COUNTIF(AQ$3:AQ$62,$B104)</f>
        <v>7</v>
      </c>
    </row>
    <row r="105" spans="2:43" ht="17.25">
      <c r="B105" s="115" t="s">
        <v>54</v>
      </c>
      <c r="C105" s="105"/>
      <c r="D105" s="113"/>
      <c r="E105" s="113">
        <f t="shared" si="21"/>
        <v>1</v>
      </c>
      <c r="F105" s="113">
        <f t="shared" si="21"/>
        <v>1</v>
      </c>
      <c r="G105" s="113">
        <f t="shared" si="21"/>
        <v>1</v>
      </c>
      <c r="H105" s="113">
        <f t="shared" si="21"/>
        <v>1</v>
      </c>
      <c r="I105" s="113">
        <f t="shared" si="21"/>
        <v>1</v>
      </c>
      <c r="J105" s="113">
        <f t="shared" si="21"/>
        <v>1</v>
      </c>
      <c r="K105" s="113">
        <f t="shared" si="21"/>
        <v>1</v>
      </c>
      <c r="L105" s="113">
        <f t="shared" si="21"/>
        <v>1</v>
      </c>
      <c r="M105" s="113">
        <f t="shared" si="21"/>
        <v>1</v>
      </c>
      <c r="N105" s="113">
        <f t="shared" si="21"/>
        <v>1</v>
      </c>
      <c r="O105" s="113">
        <f t="shared" si="22"/>
        <v>1</v>
      </c>
      <c r="P105" s="113">
        <f t="shared" si="22"/>
        <v>1</v>
      </c>
      <c r="Q105" s="113">
        <f t="shared" si="22"/>
        <v>1</v>
      </c>
      <c r="R105" s="113">
        <f t="shared" si="22"/>
        <v>1</v>
      </c>
      <c r="S105" s="113">
        <f t="shared" si="22"/>
        <v>1</v>
      </c>
      <c r="T105" s="113">
        <f t="shared" si="22"/>
        <v>1</v>
      </c>
      <c r="U105" s="113">
        <f t="shared" si="22"/>
        <v>1</v>
      </c>
      <c r="V105" s="113">
        <f t="shared" si="22"/>
        <v>1</v>
      </c>
      <c r="W105" s="113">
        <f t="shared" si="22"/>
        <v>1</v>
      </c>
      <c r="X105" s="113">
        <f t="shared" si="22"/>
        <v>2</v>
      </c>
      <c r="Y105" s="113">
        <f t="shared" si="23"/>
        <v>2</v>
      </c>
      <c r="Z105" s="113">
        <f t="shared" si="23"/>
        <v>2</v>
      </c>
      <c r="AA105" s="113">
        <f t="shared" si="23"/>
        <v>2</v>
      </c>
      <c r="AB105" s="113">
        <f t="shared" si="23"/>
        <v>2</v>
      </c>
      <c r="AC105" s="113">
        <f t="shared" si="23"/>
        <v>2</v>
      </c>
      <c r="AD105" s="113">
        <f t="shared" si="23"/>
        <v>2</v>
      </c>
      <c r="AE105" s="113">
        <f t="shared" si="23"/>
        <v>2</v>
      </c>
      <c r="AF105" s="113">
        <f t="shared" si="23"/>
        <v>2</v>
      </c>
      <c r="AG105" s="113">
        <f t="shared" si="23"/>
        <v>2</v>
      </c>
      <c r="AH105" s="113">
        <f t="shared" si="23"/>
        <v>2</v>
      </c>
      <c r="AI105" s="113">
        <f t="shared" si="24"/>
        <v>2</v>
      </c>
      <c r="AJ105" s="113">
        <f t="shared" si="24"/>
        <v>2</v>
      </c>
      <c r="AK105" s="113">
        <f t="shared" si="24"/>
        <v>2</v>
      </c>
      <c r="AL105" s="113">
        <f t="shared" si="24"/>
        <v>2</v>
      </c>
      <c r="AM105" s="113">
        <f t="shared" si="24"/>
        <v>2</v>
      </c>
      <c r="AN105" s="113">
        <f t="shared" si="24"/>
        <v>2</v>
      </c>
      <c r="AO105" s="113">
        <f t="shared" si="24"/>
        <v>2</v>
      </c>
      <c r="AP105" s="113">
        <f t="shared" si="24"/>
        <v>0</v>
      </c>
    </row>
    <row r="106" spans="2:43" ht="17.25">
      <c r="B106" s="115" t="s">
        <v>178</v>
      </c>
      <c r="C106" s="105"/>
      <c r="D106" s="113"/>
      <c r="E106" s="113">
        <f t="shared" si="21"/>
        <v>1</v>
      </c>
      <c r="F106" s="113">
        <f t="shared" si="21"/>
        <v>1</v>
      </c>
      <c r="G106" s="113">
        <f t="shared" si="21"/>
        <v>1</v>
      </c>
      <c r="H106" s="113">
        <f t="shared" si="21"/>
        <v>1</v>
      </c>
      <c r="I106" s="113">
        <f t="shared" si="21"/>
        <v>1</v>
      </c>
      <c r="J106" s="113">
        <f t="shared" si="21"/>
        <v>1</v>
      </c>
      <c r="K106" s="113">
        <f t="shared" si="21"/>
        <v>1</v>
      </c>
      <c r="L106" s="113">
        <f t="shared" si="21"/>
        <v>1</v>
      </c>
      <c r="M106" s="113">
        <f t="shared" si="21"/>
        <v>1</v>
      </c>
      <c r="N106" s="113">
        <f t="shared" si="21"/>
        <v>1</v>
      </c>
      <c r="O106" s="113">
        <f t="shared" si="22"/>
        <v>1</v>
      </c>
      <c r="P106" s="113">
        <f t="shared" si="22"/>
        <v>1</v>
      </c>
      <c r="Q106" s="113">
        <f t="shared" si="22"/>
        <v>1</v>
      </c>
      <c r="R106" s="113">
        <f t="shared" si="22"/>
        <v>1</v>
      </c>
      <c r="S106" s="113">
        <f t="shared" si="22"/>
        <v>1</v>
      </c>
      <c r="T106" s="113">
        <f t="shared" si="22"/>
        <v>1</v>
      </c>
      <c r="U106" s="113">
        <f t="shared" si="22"/>
        <v>1</v>
      </c>
      <c r="V106" s="113">
        <f t="shared" si="22"/>
        <v>1</v>
      </c>
      <c r="W106" s="113">
        <f t="shared" si="22"/>
        <v>1</v>
      </c>
      <c r="X106" s="113">
        <f t="shared" si="22"/>
        <v>0</v>
      </c>
      <c r="Y106" s="113">
        <f t="shared" si="23"/>
        <v>0</v>
      </c>
      <c r="Z106" s="113">
        <f t="shared" si="23"/>
        <v>0</v>
      </c>
      <c r="AA106" s="113">
        <f t="shared" si="23"/>
        <v>0</v>
      </c>
      <c r="AB106" s="113">
        <f t="shared" si="23"/>
        <v>0</v>
      </c>
      <c r="AC106" s="113">
        <f t="shared" si="23"/>
        <v>0</v>
      </c>
      <c r="AD106" s="113">
        <f t="shared" si="23"/>
        <v>0</v>
      </c>
      <c r="AE106" s="113">
        <f t="shared" si="23"/>
        <v>0</v>
      </c>
      <c r="AF106" s="113">
        <f t="shared" si="23"/>
        <v>0</v>
      </c>
      <c r="AG106" s="113">
        <f t="shared" si="23"/>
        <v>0</v>
      </c>
      <c r="AH106" s="113">
        <f t="shared" si="23"/>
        <v>0</v>
      </c>
      <c r="AI106" s="113">
        <f t="shared" si="24"/>
        <v>0</v>
      </c>
      <c r="AJ106" s="113">
        <f t="shared" si="24"/>
        <v>0</v>
      </c>
      <c r="AK106" s="113">
        <f t="shared" si="24"/>
        <v>0</v>
      </c>
      <c r="AL106" s="113">
        <f t="shared" si="24"/>
        <v>0</v>
      </c>
      <c r="AM106" s="113">
        <f t="shared" si="24"/>
        <v>0</v>
      </c>
      <c r="AN106" s="113">
        <f t="shared" si="24"/>
        <v>0</v>
      </c>
      <c r="AO106" s="113">
        <f t="shared" si="24"/>
        <v>0</v>
      </c>
      <c r="AP106" s="113">
        <f t="shared" si="24"/>
        <v>0</v>
      </c>
    </row>
    <row r="108" spans="2:43" ht="17.25">
      <c r="B108" s="115"/>
      <c r="C108" s="105"/>
      <c r="D108" s="113"/>
      <c r="E108" s="113">
        <f>SUM(E88:E106)</f>
        <v>25</v>
      </c>
      <c r="F108" s="113">
        <f t="shared" ref="F108:AQ108" si="25">SUM(F88:F106)</f>
        <v>25</v>
      </c>
      <c r="G108" s="113">
        <f t="shared" si="25"/>
        <v>25</v>
      </c>
      <c r="H108" s="113">
        <f t="shared" si="25"/>
        <v>25</v>
      </c>
      <c r="I108" s="113">
        <f t="shared" si="25"/>
        <v>25</v>
      </c>
      <c r="J108" s="113">
        <f t="shared" si="25"/>
        <v>25</v>
      </c>
      <c r="K108" s="113">
        <f t="shared" si="25"/>
        <v>25</v>
      </c>
      <c r="L108" s="113">
        <f t="shared" si="25"/>
        <v>25</v>
      </c>
      <c r="M108" s="113">
        <f t="shared" si="25"/>
        <v>25</v>
      </c>
      <c r="N108" s="113">
        <f t="shared" si="25"/>
        <v>25</v>
      </c>
      <c r="O108" s="113">
        <f t="shared" si="25"/>
        <v>25</v>
      </c>
      <c r="P108" s="113">
        <f t="shared" si="25"/>
        <v>25</v>
      </c>
      <c r="Q108" s="113">
        <f t="shared" si="25"/>
        <v>25</v>
      </c>
      <c r="R108" s="113">
        <f t="shared" si="25"/>
        <v>25</v>
      </c>
      <c r="S108" s="113">
        <f t="shared" si="25"/>
        <v>25</v>
      </c>
      <c r="T108" s="113">
        <f t="shared" si="25"/>
        <v>25</v>
      </c>
      <c r="U108" s="113">
        <f t="shared" si="25"/>
        <v>25</v>
      </c>
      <c r="V108" s="113">
        <f t="shared" si="25"/>
        <v>25</v>
      </c>
      <c r="W108" s="113">
        <f t="shared" si="25"/>
        <v>25</v>
      </c>
      <c r="X108" s="113">
        <f t="shared" si="25"/>
        <v>23</v>
      </c>
      <c r="Y108" s="113">
        <f t="shared" si="25"/>
        <v>23</v>
      </c>
      <c r="Z108" s="113">
        <f t="shared" si="25"/>
        <v>23</v>
      </c>
      <c r="AA108" s="113">
        <f t="shared" si="25"/>
        <v>23</v>
      </c>
      <c r="AB108" s="113">
        <f t="shared" si="25"/>
        <v>23</v>
      </c>
      <c r="AC108" s="113">
        <f t="shared" si="25"/>
        <v>23</v>
      </c>
      <c r="AD108" s="113">
        <f t="shared" si="25"/>
        <v>23</v>
      </c>
      <c r="AE108" s="113">
        <f t="shared" si="25"/>
        <v>23</v>
      </c>
      <c r="AF108" s="113">
        <f t="shared" si="25"/>
        <v>23</v>
      </c>
      <c r="AG108" s="113">
        <f t="shared" si="25"/>
        <v>23</v>
      </c>
      <c r="AH108" s="113">
        <f t="shared" si="25"/>
        <v>23</v>
      </c>
      <c r="AI108" s="113">
        <f t="shared" si="25"/>
        <v>23</v>
      </c>
      <c r="AJ108" s="113">
        <f t="shared" si="25"/>
        <v>23</v>
      </c>
      <c r="AK108" s="113">
        <f t="shared" si="25"/>
        <v>23</v>
      </c>
      <c r="AL108" s="113">
        <f t="shared" si="25"/>
        <v>23</v>
      </c>
      <c r="AM108" s="113">
        <f t="shared" si="25"/>
        <v>23</v>
      </c>
      <c r="AN108" s="113">
        <f t="shared" si="25"/>
        <v>23</v>
      </c>
      <c r="AO108" s="113">
        <f t="shared" si="25"/>
        <v>23</v>
      </c>
      <c r="AP108" s="113">
        <f t="shared" si="25"/>
        <v>5</v>
      </c>
      <c r="AQ108" s="113">
        <f t="shared" si="25"/>
        <v>7</v>
      </c>
    </row>
  </sheetData>
  <sheetProtection selectLockedCells="1"/>
  <dataConsolidate/>
  <mergeCells count="37">
    <mergeCell ref="D15:D16"/>
    <mergeCell ref="D17:D18"/>
    <mergeCell ref="A1:AP1"/>
    <mergeCell ref="A3:A12"/>
    <mergeCell ref="A13:A22"/>
    <mergeCell ref="D3:D4"/>
    <mergeCell ref="D5:D6"/>
    <mergeCell ref="D7:D8"/>
    <mergeCell ref="D19:D20"/>
    <mergeCell ref="D9:D10"/>
    <mergeCell ref="D11:D12"/>
    <mergeCell ref="D13:D14"/>
    <mergeCell ref="D21:D22"/>
    <mergeCell ref="A53:A62"/>
    <mergeCell ref="A23:A32"/>
    <mergeCell ref="A33:A42"/>
    <mergeCell ref="A43:A52"/>
    <mergeCell ref="D43:D44"/>
    <mergeCell ref="D53:D54"/>
    <mergeCell ref="D23:D24"/>
    <mergeCell ref="D25:D26"/>
    <mergeCell ref="D27:D28"/>
    <mergeCell ref="D29:D30"/>
    <mergeCell ref="D31:D32"/>
    <mergeCell ref="D33:D34"/>
    <mergeCell ref="D55:D56"/>
    <mergeCell ref="D35:D36"/>
    <mergeCell ref="D37:D38"/>
    <mergeCell ref="D57:D58"/>
    <mergeCell ref="D39:D40"/>
    <mergeCell ref="D41:D42"/>
    <mergeCell ref="D59:D60"/>
    <mergeCell ref="D61:D62"/>
    <mergeCell ref="D45:D46"/>
    <mergeCell ref="D47:D48"/>
    <mergeCell ref="D49:D50"/>
    <mergeCell ref="D51:D52"/>
  </mergeCells>
  <phoneticPr fontId="0" type="noConversion"/>
  <conditionalFormatting sqref="D8">
    <cfRule type="duplicateValues" dxfId="807" priority="621" stopIfTrue="1"/>
  </conditionalFormatting>
  <conditionalFormatting sqref="D4">
    <cfRule type="duplicateValues" dxfId="806" priority="620" stopIfTrue="1"/>
  </conditionalFormatting>
  <conditionalFormatting sqref="D6">
    <cfRule type="duplicateValues" dxfId="805" priority="619" stopIfTrue="1"/>
  </conditionalFormatting>
  <conditionalFormatting sqref="D20">
    <cfRule type="duplicateValues" dxfId="804" priority="625" stopIfTrue="1"/>
  </conditionalFormatting>
  <conditionalFormatting sqref="D22">
    <cfRule type="duplicateValues" dxfId="803" priority="626" stopIfTrue="1"/>
    <cfRule type="duplicateValues" dxfId="802" priority="627" stopIfTrue="1"/>
  </conditionalFormatting>
  <conditionalFormatting sqref="D46">
    <cfRule type="duplicateValues" dxfId="801" priority="628" stopIfTrue="1"/>
  </conditionalFormatting>
  <conditionalFormatting sqref="D4">
    <cfRule type="duplicateValues" dxfId="800" priority="629" stopIfTrue="1"/>
    <cfRule type="duplicateValues" dxfId="799" priority="630" stopIfTrue="1"/>
    <cfRule type="duplicateValues" dxfId="798" priority="631" stopIfTrue="1"/>
  </conditionalFormatting>
  <conditionalFormatting sqref="D6">
    <cfRule type="duplicateValues" dxfId="797" priority="632" stopIfTrue="1"/>
  </conditionalFormatting>
  <conditionalFormatting sqref="D10">
    <cfRule type="duplicateValues" dxfId="796" priority="633" stopIfTrue="1"/>
  </conditionalFormatting>
  <conditionalFormatting sqref="D14">
    <cfRule type="duplicateValues" dxfId="795" priority="634" stopIfTrue="1"/>
  </conditionalFormatting>
  <conditionalFormatting sqref="D16">
    <cfRule type="duplicateValues" dxfId="794" priority="635" stopIfTrue="1"/>
  </conditionalFormatting>
  <conditionalFormatting sqref="D18">
    <cfRule type="duplicateValues" dxfId="793" priority="636" stopIfTrue="1"/>
  </conditionalFormatting>
  <conditionalFormatting sqref="D24">
    <cfRule type="duplicateValues" dxfId="792" priority="637" stopIfTrue="1"/>
  </conditionalFormatting>
  <conditionalFormatting sqref="D26">
    <cfRule type="duplicateValues" dxfId="791" priority="638" stopIfTrue="1"/>
  </conditionalFormatting>
  <conditionalFormatting sqref="D28">
    <cfRule type="duplicateValues" dxfId="790" priority="639" stopIfTrue="1"/>
  </conditionalFormatting>
  <conditionalFormatting sqref="D30">
    <cfRule type="duplicateValues" dxfId="789" priority="640" stopIfTrue="1"/>
  </conditionalFormatting>
  <conditionalFormatting sqref="D32">
    <cfRule type="duplicateValues" dxfId="788" priority="641" stopIfTrue="1"/>
  </conditionalFormatting>
  <conditionalFormatting sqref="D34">
    <cfRule type="duplicateValues" dxfId="787" priority="642" stopIfTrue="1"/>
  </conditionalFormatting>
  <conditionalFormatting sqref="D36">
    <cfRule type="duplicateValues" dxfId="786" priority="643" stopIfTrue="1"/>
  </conditionalFormatting>
  <conditionalFormatting sqref="D38">
    <cfRule type="duplicateValues" dxfId="785" priority="644" stopIfTrue="1"/>
  </conditionalFormatting>
  <conditionalFormatting sqref="D40">
    <cfRule type="duplicateValues" dxfId="784" priority="645" stopIfTrue="1"/>
  </conditionalFormatting>
  <conditionalFormatting sqref="D42">
    <cfRule type="duplicateValues" dxfId="783" priority="646" stopIfTrue="1"/>
  </conditionalFormatting>
  <conditionalFormatting sqref="D44">
    <cfRule type="duplicateValues" dxfId="782" priority="647" stopIfTrue="1"/>
  </conditionalFormatting>
  <conditionalFormatting sqref="D48">
    <cfRule type="duplicateValues" dxfId="781" priority="648" stopIfTrue="1"/>
  </conditionalFormatting>
  <conditionalFormatting sqref="D50">
    <cfRule type="duplicateValues" dxfId="780" priority="649" stopIfTrue="1"/>
  </conditionalFormatting>
  <conditionalFormatting sqref="D52">
    <cfRule type="duplicateValues" dxfId="779" priority="650" stopIfTrue="1"/>
  </conditionalFormatting>
  <conditionalFormatting sqref="D54">
    <cfRule type="duplicateValues" dxfId="778" priority="651" stopIfTrue="1"/>
  </conditionalFormatting>
  <conditionalFormatting sqref="D56">
    <cfRule type="duplicateValues" dxfId="777" priority="652" stopIfTrue="1"/>
  </conditionalFormatting>
  <conditionalFormatting sqref="D58">
    <cfRule type="duplicateValues" dxfId="776" priority="653" stopIfTrue="1"/>
    <cfRule type="duplicateValues" dxfId="775" priority="654" stopIfTrue="1"/>
  </conditionalFormatting>
  <conditionalFormatting sqref="D60">
    <cfRule type="duplicateValues" dxfId="774" priority="655" stopIfTrue="1"/>
  </conditionalFormatting>
  <conditionalFormatting sqref="D14">
    <cfRule type="duplicateValues" dxfId="773" priority="656" stopIfTrue="1"/>
    <cfRule type="duplicateValues" dxfId="772" priority="657" stopIfTrue="1"/>
  </conditionalFormatting>
  <conditionalFormatting sqref="D8">
    <cfRule type="duplicateValues" dxfId="771" priority="658" stopIfTrue="1"/>
  </conditionalFormatting>
  <conditionalFormatting sqref="D46">
    <cfRule type="duplicateValues" dxfId="770" priority="659" stopIfTrue="1"/>
  </conditionalFormatting>
  <conditionalFormatting sqref="D4">
    <cfRule type="duplicateValues" dxfId="769" priority="660" stopIfTrue="1"/>
    <cfRule type="duplicateValues" dxfId="768" priority="661" stopIfTrue="1"/>
  </conditionalFormatting>
  <conditionalFormatting sqref="D6">
    <cfRule type="duplicateValues" dxfId="767" priority="662" stopIfTrue="1"/>
    <cfRule type="duplicateValues" dxfId="766" priority="663" stopIfTrue="1"/>
  </conditionalFormatting>
  <conditionalFormatting sqref="D8">
    <cfRule type="duplicateValues" dxfId="765" priority="664" stopIfTrue="1"/>
    <cfRule type="duplicateValues" dxfId="764" priority="665" stopIfTrue="1"/>
  </conditionalFormatting>
  <conditionalFormatting sqref="D10">
    <cfRule type="duplicateValues" dxfId="763" priority="666" stopIfTrue="1"/>
    <cfRule type="duplicateValues" dxfId="762" priority="667" stopIfTrue="1"/>
  </conditionalFormatting>
  <conditionalFormatting sqref="D12">
    <cfRule type="duplicateValues" dxfId="761" priority="668" stopIfTrue="1"/>
  </conditionalFormatting>
  <conditionalFormatting sqref="D16">
    <cfRule type="duplicateValues" dxfId="760" priority="669" stopIfTrue="1"/>
    <cfRule type="duplicateValues" dxfId="759" priority="670" stopIfTrue="1"/>
  </conditionalFormatting>
  <conditionalFormatting sqref="D18">
    <cfRule type="duplicateValues" dxfId="758" priority="671" stopIfTrue="1"/>
    <cfRule type="duplicateValues" dxfId="757" priority="672" stopIfTrue="1"/>
  </conditionalFormatting>
  <conditionalFormatting sqref="D20">
    <cfRule type="duplicateValues" dxfId="756" priority="673" stopIfTrue="1"/>
    <cfRule type="duplicateValues" dxfId="755" priority="674" stopIfTrue="1"/>
  </conditionalFormatting>
  <conditionalFormatting sqref="D24">
    <cfRule type="duplicateValues" dxfId="754" priority="675" stopIfTrue="1"/>
    <cfRule type="duplicateValues" dxfId="753" priority="676" stopIfTrue="1"/>
  </conditionalFormatting>
  <conditionalFormatting sqref="D26">
    <cfRule type="duplicateValues" dxfId="752" priority="677" stopIfTrue="1"/>
    <cfRule type="duplicateValues" dxfId="751" priority="678" stopIfTrue="1"/>
  </conditionalFormatting>
  <conditionalFormatting sqref="D28">
    <cfRule type="duplicateValues" dxfId="750" priority="679" stopIfTrue="1"/>
    <cfRule type="duplicateValues" dxfId="749" priority="680" stopIfTrue="1"/>
  </conditionalFormatting>
  <conditionalFormatting sqref="D30">
    <cfRule type="duplicateValues" dxfId="748" priority="681" stopIfTrue="1"/>
    <cfRule type="duplicateValues" dxfId="747" priority="682" stopIfTrue="1"/>
  </conditionalFormatting>
  <conditionalFormatting sqref="D32">
    <cfRule type="duplicateValues" dxfId="746" priority="683" stopIfTrue="1"/>
    <cfRule type="duplicateValues" dxfId="745" priority="684" stopIfTrue="1"/>
    <cfRule type="duplicateValues" dxfId="744" priority="685" stopIfTrue="1"/>
  </conditionalFormatting>
  <conditionalFormatting sqref="D34">
    <cfRule type="duplicateValues" dxfId="743" priority="686" stopIfTrue="1"/>
    <cfRule type="duplicateValues" dxfId="742" priority="687" stopIfTrue="1"/>
  </conditionalFormatting>
  <conditionalFormatting sqref="D36">
    <cfRule type="duplicateValues" dxfId="741" priority="688" stopIfTrue="1"/>
    <cfRule type="duplicateValues" dxfId="740" priority="689" stopIfTrue="1"/>
  </conditionalFormatting>
  <conditionalFormatting sqref="D38">
    <cfRule type="duplicateValues" dxfId="739" priority="690" stopIfTrue="1"/>
    <cfRule type="duplicateValues" dxfId="738" priority="691" stopIfTrue="1"/>
  </conditionalFormatting>
  <conditionalFormatting sqref="D44">
    <cfRule type="duplicateValues" dxfId="737" priority="692" stopIfTrue="1"/>
    <cfRule type="duplicateValues" dxfId="736" priority="693" stopIfTrue="1"/>
    <cfRule type="duplicateValues" dxfId="735" priority="694" stopIfTrue="1"/>
  </conditionalFormatting>
  <conditionalFormatting sqref="D46">
    <cfRule type="duplicateValues" dxfId="734" priority="695" stopIfTrue="1"/>
    <cfRule type="duplicateValues" dxfId="733" priority="696" stopIfTrue="1"/>
  </conditionalFormatting>
  <conditionalFormatting sqref="D48">
    <cfRule type="duplicateValues" dxfId="732" priority="697" stopIfTrue="1"/>
    <cfRule type="duplicateValues" dxfId="731" priority="698" stopIfTrue="1"/>
  </conditionalFormatting>
  <conditionalFormatting sqref="D50">
    <cfRule type="duplicateValues" dxfId="730" priority="699" stopIfTrue="1"/>
    <cfRule type="duplicateValues" dxfId="729" priority="700" stopIfTrue="1"/>
  </conditionalFormatting>
  <conditionalFormatting sqref="D52">
    <cfRule type="duplicateValues" dxfId="728" priority="701" stopIfTrue="1"/>
    <cfRule type="duplicateValues" dxfId="727" priority="702" stopIfTrue="1"/>
  </conditionalFormatting>
  <conditionalFormatting sqref="D54">
    <cfRule type="duplicateValues" dxfId="726" priority="703" stopIfTrue="1"/>
    <cfRule type="duplicateValues" dxfId="725" priority="704" stopIfTrue="1"/>
  </conditionalFormatting>
  <conditionalFormatting sqref="D56">
    <cfRule type="duplicateValues" dxfId="724" priority="705" stopIfTrue="1"/>
    <cfRule type="duplicateValues" dxfId="723" priority="706" stopIfTrue="1"/>
  </conditionalFormatting>
  <conditionalFormatting sqref="D60">
    <cfRule type="duplicateValues" dxfId="722" priority="707" stopIfTrue="1"/>
    <cfRule type="duplicateValues" dxfId="721" priority="708" stopIfTrue="1"/>
  </conditionalFormatting>
  <conditionalFormatting sqref="D58">
    <cfRule type="duplicateValues" dxfId="720" priority="709" stopIfTrue="1"/>
  </conditionalFormatting>
  <conditionalFormatting sqref="D4">
    <cfRule type="duplicateValues" dxfId="719" priority="618" stopIfTrue="1"/>
  </conditionalFormatting>
  <conditionalFormatting sqref="D6">
    <cfRule type="duplicateValues" dxfId="718" priority="617" stopIfTrue="1"/>
  </conditionalFormatting>
  <conditionalFormatting sqref="D8">
    <cfRule type="duplicateValues" dxfId="717" priority="616" stopIfTrue="1"/>
  </conditionalFormatting>
  <conditionalFormatting sqref="D10">
    <cfRule type="duplicateValues" dxfId="716" priority="615" stopIfTrue="1"/>
  </conditionalFormatting>
  <conditionalFormatting sqref="D14">
    <cfRule type="duplicateValues" dxfId="715" priority="614" stopIfTrue="1"/>
  </conditionalFormatting>
  <conditionalFormatting sqref="D16">
    <cfRule type="duplicateValues" dxfId="714" priority="613" stopIfTrue="1"/>
  </conditionalFormatting>
  <conditionalFormatting sqref="D18">
    <cfRule type="duplicateValues" dxfId="713" priority="612" stopIfTrue="1"/>
  </conditionalFormatting>
  <conditionalFormatting sqref="D20">
    <cfRule type="duplicateValues" dxfId="712" priority="611" stopIfTrue="1"/>
  </conditionalFormatting>
  <conditionalFormatting sqref="D22">
    <cfRule type="duplicateValues" dxfId="711" priority="610" stopIfTrue="1"/>
  </conditionalFormatting>
  <conditionalFormatting sqref="D24">
    <cfRule type="duplicateValues" dxfId="710" priority="609" stopIfTrue="1"/>
  </conditionalFormatting>
  <conditionalFormatting sqref="D26">
    <cfRule type="duplicateValues" dxfId="709" priority="608" stopIfTrue="1"/>
  </conditionalFormatting>
  <conditionalFormatting sqref="D28">
    <cfRule type="duplicateValues" dxfId="708" priority="607" stopIfTrue="1"/>
  </conditionalFormatting>
  <conditionalFormatting sqref="D30">
    <cfRule type="duplicateValues" dxfId="707" priority="606" stopIfTrue="1"/>
  </conditionalFormatting>
  <conditionalFormatting sqref="D32">
    <cfRule type="duplicateValues" dxfId="706" priority="605" stopIfTrue="1"/>
  </conditionalFormatting>
  <conditionalFormatting sqref="D34">
    <cfRule type="duplicateValues" dxfId="705" priority="604" stopIfTrue="1"/>
  </conditionalFormatting>
  <conditionalFormatting sqref="D36">
    <cfRule type="duplicateValues" dxfId="704" priority="603" stopIfTrue="1"/>
  </conditionalFormatting>
  <conditionalFormatting sqref="D38">
    <cfRule type="duplicateValues" dxfId="703" priority="602" stopIfTrue="1"/>
  </conditionalFormatting>
  <conditionalFormatting sqref="D44">
    <cfRule type="duplicateValues" dxfId="702" priority="601" stopIfTrue="1"/>
  </conditionalFormatting>
  <conditionalFormatting sqref="D46">
    <cfRule type="duplicateValues" dxfId="701" priority="600" stopIfTrue="1"/>
  </conditionalFormatting>
  <conditionalFormatting sqref="D48">
    <cfRule type="duplicateValues" dxfId="700" priority="599" stopIfTrue="1"/>
  </conditionalFormatting>
  <conditionalFormatting sqref="D50">
    <cfRule type="duplicateValues" dxfId="699" priority="598" stopIfTrue="1"/>
  </conditionalFormatting>
  <conditionalFormatting sqref="D52">
    <cfRule type="duplicateValues" dxfId="698" priority="597" stopIfTrue="1"/>
  </conditionalFormatting>
  <conditionalFormatting sqref="D54">
    <cfRule type="duplicateValues" dxfId="697" priority="596" stopIfTrue="1"/>
  </conditionalFormatting>
  <conditionalFormatting sqref="D56">
    <cfRule type="duplicateValues" dxfId="696" priority="595" stopIfTrue="1"/>
  </conditionalFormatting>
  <conditionalFormatting sqref="D58">
    <cfRule type="duplicateValues" dxfId="695" priority="594" stopIfTrue="1"/>
  </conditionalFormatting>
  <conditionalFormatting sqref="D60">
    <cfRule type="duplicateValues" dxfId="694" priority="593" stopIfTrue="1"/>
  </conditionalFormatting>
  <conditionalFormatting sqref="A18:D18 AR18:XFD18">
    <cfRule type="duplicateValues" dxfId="693" priority="592" stopIfTrue="1"/>
  </conditionalFormatting>
  <conditionalFormatting sqref="AQ6">
    <cfRule type="duplicateValues" dxfId="692" priority="548" stopIfTrue="1"/>
    <cfRule type="duplicateValues" dxfId="691" priority="549" stopIfTrue="1"/>
    <cfRule type="duplicateValues" dxfId="690" priority="550" stopIfTrue="1"/>
  </conditionalFormatting>
  <conditionalFormatting sqref="AQ6">
    <cfRule type="duplicateValues" dxfId="689" priority="546" stopIfTrue="1"/>
    <cfRule type="duplicateValues" dxfId="688" priority="547" stopIfTrue="1"/>
  </conditionalFormatting>
  <conditionalFormatting sqref="E6:AP6">
    <cfRule type="duplicateValues" dxfId="687" priority="541" stopIfTrue="1"/>
    <cfRule type="duplicateValues" dxfId="686" priority="542" stopIfTrue="1"/>
    <cfRule type="duplicateValues" dxfId="685" priority="543" stopIfTrue="1"/>
  </conditionalFormatting>
  <conditionalFormatting sqref="E6:AP6">
    <cfRule type="duplicateValues" dxfId="684" priority="544" stopIfTrue="1"/>
    <cfRule type="duplicateValues" dxfId="683" priority="545" stopIfTrue="1"/>
  </conditionalFormatting>
  <conditionalFormatting sqref="E6:AP6">
    <cfRule type="duplicateValues" dxfId="682" priority="540" stopIfTrue="1"/>
  </conditionalFormatting>
  <conditionalFormatting sqref="E6:AQ6">
    <cfRule type="duplicateValues" dxfId="681" priority="539"/>
  </conditionalFormatting>
  <conditionalFormatting sqref="AQ8">
    <cfRule type="duplicateValues" dxfId="680" priority="536" stopIfTrue="1"/>
    <cfRule type="duplicateValues" dxfId="679" priority="537" stopIfTrue="1"/>
    <cfRule type="duplicateValues" dxfId="678" priority="538" stopIfTrue="1"/>
  </conditionalFormatting>
  <conditionalFormatting sqref="AQ8">
    <cfRule type="duplicateValues" dxfId="677" priority="534" stopIfTrue="1"/>
    <cfRule type="duplicateValues" dxfId="676" priority="535" stopIfTrue="1"/>
  </conditionalFormatting>
  <conditionalFormatting sqref="E8:P8 R8:AP8">
    <cfRule type="duplicateValues" dxfId="675" priority="529" stopIfTrue="1"/>
    <cfRule type="duplicateValues" dxfId="674" priority="530" stopIfTrue="1"/>
    <cfRule type="duplicateValues" dxfId="673" priority="531" stopIfTrue="1"/>
  </conditionalFormatting>
  <conditionalFormatting sqref="E8:P8 R8:AP8">
    <cfRule type="duplicateValues" dxfId="672" priority="532" stopIfTrue="1"/>
    <cfRule type="duplicateValues" dxfId="671" priority="533" stopIfTrue="1"/>
  </conditionalFormatting>
  <conditionalFormatting sqref="E8:P8 R8:AP8">
    <cfRule type="duplicateValues" dxfId="670" priority="528" stopIfTrue="1"/>
  </conditionalFormatting>
  <conditionalFormatting sqref="E8:P8 R8:AQ8">
    <cfRule type="duplicateValues" dxfId="669" priority="527"/>
  </conditionalFormatting>
  <conditionalFormatting sqref="AQ10">
    <cfRule type="duplicateValues" dxfId="668" priority="524" stopIfTrue="1"/>
    <cfRule type="duplicateValues" dxfId="667" priority="525" stopIfTrue="1"/>
    <cfRule type="duplicateValues" dxfId="666" priority="526" stopIfTrue="1"/>
  </conditionalFormatting>
  <conditionalFormatting sqref="AQ10">
    <cfRule type="duplicateValues" dxfId="665" priority="522" stopIfTrue="1"/>
    <cfRule type="duplicateValues" dxfId="664" priority="523" stopIfTrue="1"/>
  </conditionalFormatting>
  <conditionalFormatting sqref="E10:AP10">
    <cfRule type="duplicateValues" dxfId="663" priority="517" stopIfTrue="1"/>
    <cfRule type="duplicateValues" dxfId="662" priority="518" stopIfTrue="1"/>
    <cfRule type="duplicateValues" dxfId="661" priority="519" stopIfTrue="1"/>
  </conditionalFormatting>
  <conditionalFormatting sqref="E10:AP10">
    <cfRule type="duplicateValues" dxfId="660" priority="520" stopIfTrue="1"/>
    <cfRule type="duplicateValues" dxfId="659" priority="521" stopIfTrue="1"/>
  </conditionalFormatting>
  <conditionalFormatting sqref="E10:AP10">
    <cfRule type="duplicateValues" dxfId="658" priority="516" stopIfTrue="1"/>
  </conditionalFormatting>
  <conditionalFormatting sqref="E10:AQ10">
    <cfRule type="duplicateValues" dxfId="657" priority="515"/>
  </conditionalFormatting>
  <conditionalFormatting sqref="AQ12">
    <cfRule type="duplicateValues" dxfId="656" priority="512" stopIfTrue="1"/>
    <cfRule type="duplicateValues" dxfId="655" priority="513" stopIfTrue="1"/>
    <cfRule type="duplicateValues" dxfId="654" priority="514" stopIfTrue="1"/>
  </conditionalFormatting>
  <conditionalFormatting sqref="AQ12">
    <cfRule type="duplicateValues" dxfId="653" priority="510" stopIfTrue="1"/>
    <cfRule type="duplicateValues" dxfId="652" priority="511" stopIfTrue="1"/>
  </conditionalFormatting>
  <conditionalFormatting sqref="E12:AP12">
    <cfRule type="duplicateValues" dxfId="651" priority="505" stopIfTrue="1"/>
    <cfRule type="duplicateValues" dxfId="650" priority="506" stopIfTrue="1"/>
    <cfRule type="duplicateValues" dxfId="649" priority="507" stopIfTrue="1"/>
  </conditionalFormatting>
  <conditionalFormatting sqref="E12:AP12">
    <cfRule type="duplicateValues" dxfId="648" priority="508" stopIfTrue="1"/>
    <cfRule type="duplicateValues" dxfId="647" priority="509" stopIfTrue="1"/>
  </conditionalFormatting>
  <conditionalFormatting sqref="E12:AP12">
    <cfRule type="duplicateValues" dxfId="646" priority="504" stopIfTrue="1"/>
  </conditionalFormatting>
  <conditionalFormatting sqref="E12:AQ12">
    <cfRule type="duplicateValues" dxfId="645" priority="503"/>
  </conditionalFormatting>
  <conditionalFormatting sqref="AQ14">
    <cfRule type="duplicateValues" dxfId="644" priority="464" stopIfTrue="1"/>
    <cfRule type="duplicateValues" dxfId="643" priority="465" stopIfTrue="1"/>
    <cfRule type="duplicateValues" dxfId="642" priority="466" stopIfTrue="1"/>
  </conditionalFormatting>
  <conditionalFormatting sqref="AQ14">
    <cfRule type="duplicateValues" dxfId="641" priority="462" stopIfTrue="1"/>
    <cfRule type="duplicateValues" dxfId="640" priority="463" stopIfTrue="1"/>
  </conditionalFormatting>
  <conditionalFormatting sqref="E14:AP14">
    <cfRule type="duplicateValues" dxfId="639" priority="457" stopIfTrue="1"/>
    <cfRule type="duplicateValues" dxfId="638" priority="458" stopIfTrue="1"/>
    <cfRule type="duplicateValues" dxfId="637" priority="459" stopIfTrue="1"/>
  </conditionalFormatting>
  <conditionalFormatting sqref="E14:AP14">
    <cfRule type="duplicateValues" dxfId="636" priority="460" stopIfTrue="1"/>
    <cfRule type="duplicateValues" dxfId="635" priority="461" stopIfTrue="1"/>
  </conditionalFormatting>
  <conditionalFormatting sqref="E14:AP14">
    <cfRule type="duplicateValues" dxfId="634" priority="456" stopIfTrue="1"/>
  </conditionalFormatting>
  <conditionalFormatting sqref="E14:AQ14">
    <cfRule type="duplicateValues" dxfId="633" priority="455"/>
  </conditionalFormatting>
  <conditionalFormatting sqref="AQ16">
    <cfRule type="duplicateValues" dxfId="632" priority="452" stopIfTrue="1"/>
    <cfRule type="duplicateValues" dxfId="631" priority="453" stopIfTrue="1"/>
    <cfRule type="duplicateValues" dxfId="630" priority="454" stopIfTrue="1"/>
  </conditionalFormatting>
  <conditionalFormatting sqref="AQ16">
    <cfRule type="duplicateValues" dxfId="629" priority="450" stopIfTrue="1"/>
    <cfRule type="duplicateValues" dxfId="628" priority="451" stopIfTrue="1"/>
  </conditionalFormatting>
  <conditionalFormatting sqref="E16:W16 AK16:AP16 Y16:AI16">
    <cfRule type="duplicateValues" dxfId="627" priority="445" stopIfTrue="1"/>
    <cfRule type="duplicateValues" dxfId="626" priority="446" stopIfTrue="1"/>
    <cfRule type="duplicateValues" dxfId="625" priority="447" stopIfTrue="1"/>
  </conditionalFormatting>
  <conditionalFormatting sqref="E16:W16 AK16:AP16 Y16:AI16">
    <cfRule type="duplicateValues" dxfId="624" priority="448" stopIfTrue="1"/>
    <cfRule type="duplicateValues" dxfId="623" priority="449" stopIfTrue="1"/>
  </conditionalFormatting>
  <conditionalFormatting sqref="E16:W16 AK16:AP16 Y16:AI16">
    <cfRule type="duplicateValues" dxfId="622" priority="444" stopIfTrue="1"/>
  </conditionalFormatting>
  <conditionalFormatting sqref="E16:W16 AK16:AQ16 Y16:AI16">
    <cfRule type="duplicateValues" dxfId="621" priority="443"/>
  </conditionalFormatting>
  <conditionalFormatting sqref="AQ18">
    <cfRule type="duplicateValues" dxfId="620" priority="440" stopIfTrue="1"/>
    <cfRule type="duplicateValues" dxfId="619" priority="441" stopIfTrue="1"/>
    <cfRule type="duplicateValues" dxfId="618" priority="442" stopIfTrue="1"/>
  </conditionalFormatting>
  <conditionalFormatting sqref="AQ18">
    <cfRule type="duplicateValues" dxfId="617" priority="438" stopIfTrue="1"/>
    <cfRule type="duplicateValues" dxfId="616" priority="439" stopIfTrue="1"/>
  </conditionalFormatting>
  <conditionalFormatting sqref="E18:Q18 S18:AP18">
    <cfRule type="duplicateValues" dxfId="615" priority="433" stopIfTrue="1"/>
    <cfRule type="duplicateValues" dxfId="614" priority="434" stopIfTrue="1"/>
    <cfRule type="duplicateValues" dxfId="613" priority="435" stopIfTrue="1"/>
  </conditionalFormatting>
  <conditionalFormatting sqref="E18:Q18 S18:AP18">
    <cfRule type="duplicateValues" dxfId="612" priority="436" stopIfTrue="1"/>
    <cfRule type="duplicateValues" dxfId="611" priority="437" stopIfTrue="1"/>
  </conditionalFormatting>
  <conditionalFormatting sqref="E18:Q18 S18:AP18">
    <cfRule type="duplicateValues" dxfId="610" priority="432" stopIfTrue="1"/>
  </conditionalFormatting>
  <conditionalFormatting sqref="E18:Q18 S18:AQ18">
    <cfRule type="duplicateValues" dxfId="609" priority="431"/>
  </conditionalFormatting>
  <conditionalFormatting sqref="AQ22">
    <cfRule type="duplicateValues" dxfId="608" priority="416" stopIfTrue="1"/>
    <cfRule type="duplicateValues" dxfId="607" priority="417" stopIfTrue="1"/>
    <cfRule type="duplicateValues" dxfId="606" priority="418" stopIfTrue="1"/>
  </conditionalFormatting>
  <conditionalFormatting sqref="AQ22">
    <cfRule type="duplicateValues" dxfId="605" priority="414" stopIfTrue="1"/>
    <cfRule type="duplicateValues" dxfId="604" priority="415" stopIfTrue="1"/>
  </conditionalFormatting>
  <conditionalFormatting sqref="E22:AA22 AC22:AP22">
    <cfRule type="duplicateValues" dxfId="603" priority="409" stopIfTrue="1"/>
    <cfRule type="duplicateValues" dxfId="602" priority="410" stopIfTrue="1"/>
    <cfRule type="duplicateValues" dxfId="601" priority="411" stopIfTrue="1"/>
  </conditionalFormatting>
  <conditionalFormatting sqref="E22:AA22 AC22:AP22">
    <cfRule type="duplicateValues" dxfId="600" priority="412" stopIfTrue="1"/>
    <cfRule type="duplicateValues" dxfId="599" priority="413" stopIfTrue="1"/>
  </conditionalFormatting>
  <conditionalFormatting sqref="E22:AA22 AC22:AP22">
    <cfRule type="duplicateValues" dxfId="598" priority="408" stopIfTrue="1"/>
  </conditionalFormatting>
  <conditionalFormatting sqref="E22:AA22 AC22:AQ22">
    <cfRule type="duplicateValues" dxfId="597" priority="407"/>
  </conditionalFormatting>
  <conditionalFormatting sqref="AQ24">
    <cfRule type="duplicateValues" dxfId="596" priority="404" stopIfTrue="1"/>
    <cfRule type="duplicateValues" dxfId="595" priority="405" stopIfTrue="1"/>
    <cfRule type="duplicateValues" dxfId="594" priority="406" stopIfTrue="1"/>
  </conditionalFormatting>
  <conditionalFormatting sqref="AQ24">
    <cfRule type="duplicateValues" dxfId="593" priority="402" stopIfTrue="1"/>
    <cfRule type="duplicateValues" dxfId="592" priority="403" stopIfTrue="1"/>
  </conditionalFormatting>
  <conditionalFormatting sqref="E24:AP24">
    <cfRule type="duplicateValues" dxfId="591" priority="397" stopIfTrue="1"/>
    <cfRule type="duplicateValues" dxfId="590" priority="398" stopIfTrue="1"/>
    <cfRule type="duplicateValues" dxfId="589" priority="399" stopIfTrue="1"/>
  </conditionalFormatting>
  <conditionalFormatting sqref="E24:AP24">
    <cfRule type="duplicateValues" dxfId="588" priority="400" stopIfTrue="1"/>
    <cfRule type="duplicateValues" dxfId="587" priority="401" stopIfTrue="1"/>
  </conditionalFormatting>
  <conditionalFormatting sqref="E24:AP24">
    <cfRule type="duplicateValues" dxfId="586" priority="396" stopIfTrue="1"/>
  </conditionalFormatting>
  <conditionalFormatting sqref="E24:AQ24">
    <cfRule type="duplicateValues" dxfId="585" priority="395"/>
  </conditionalFormatting>
  <conditionalFormatting sqref="AQ26">
    <cfRule type="duplicateValues" dxfId="584" priority="392" stopIfTrue="1"/>
    <cfRule type="duplicateValues" dxfId="583" priority="393" stopIfTrue="1"/>
    <cfRule type="duplicateValues" dxfId="582" priority="394" stopIfTrue="1"/>
  </conditionalFormatting>
  <conditionalFormatting sqref="AQ26">
    <cfRule type="duplicateValues" dxfId="581" priority="390" stopIfTrue="1"/>
    <cfRule type="duplicateValues" dxfId="580" priority="391" stopIfTrue="1"/>
  </conditionalFormatting>
  <conditionalFormatting sqref="E26:AP26">
    <cfRule type="duplicateValues" dxfId="579" priority="385" stopIfTrue="1"/>
    <cfRule type="duplicateValues" dxfId="578" priority="386" stopIfTrue="1"/>
    <cfRule type="duplicateValues" dxfId="577" priority="387" stopIfTrue="1"/>
  </conditionalFormatting>
  <conditionalFormatting sqref="E26:AP26">
    <cfRule type="duplicateValues" dxfId="576" priority="388" stopIfTrue="1"/>
    <cfRule type="duplicateValues" dxfId="575" priority="389" stopIfTrue="1"/>
  </conditionalFormatting>
  <conditionalFormatting sqref="E26:AP26">
    <cfRule type="duplicateValues" dxfId="574" priority="384" stopIfTrue="1"/>
  </conditionalFormatting>
  <conditionalFormatting sqref="E26:AQ26">
    <cfRule type="duplicateValues" dxfId="573" priority="383"/>
  </conditionalFormatting>
  <conditionalFormatting sqref="AQ28">
    <cfRule type="duplicateValues" dxfId="572" priority="380" stopIfTrue="1"/>
    <cfRule type="duplicateValues" dxfId="571" priority="381" stopIfTrue="1"/>
    <cfRule type="duplicateValues" dxfId="570" priority="382" stopIfTrue="1"/>
  </conditionalFormatting>
  <conditionalFormatting sqref="AQ28">
    <cfRule type="duplicateValues" dxfId="569" priority="378" stopIfTrue="1"/>
    <cfRule type="duplicateValues" dxfId="568" priority="379" stopIfTrue="1"/>
  </conditionalFormatting>
  <conditionalFormatting sqref="E28:AP28">
    <cfRule type="duplicateValues" dxfId="567" priority="373" stopIfTrue="1"/>
    <cfRule type="duplicateValues" dxfId="566" priority="374" stopIfTrue="1"/>
    <cfRule type="duplicateValues" dxfId="565" priority="375" stopIfTrue="1"/>
  </conditionalFormatting>
  <conditionalFormatting sqref="E28:AP28">
    <cfRule type="duplicateValues" dxfId="564" priority="376" stopIfTrue="1"/>
    <cfRule type="duplicateValues" dxfId="563" priority="377" stopIfTrue="1"/>
  </conditionalFormatting>
  <conditionalFormatting sqref="E28:AP28">
    <cfRule type="duplicateValues" dxfId="562" priority="372" stopIfTrue="1"/>
  </conditionalFormatting>
  <conditionalFormatting sqref="E28:AQ28">
    <cfRule type="duplicateValues" dxfId="561" priority="371"/>
  </conditionalFormatting>
  <conditionalFormatting sqref="AQ30">
    <cfRule type="duplicateValues" dxfId="560" priority="368" stopIfTrue="1"/>
    <cfRule type="duplicateValues" dxfId="559" priority="369" stopIfTrue="1"/>
    <cfRule type="duplicateValues" dxfId="558" priority="370" stopIfTrue="1"/>
  </conditionalFormatting>
  <conditionalFormatting sqref="AQ30">
    <cfRule type="duplicateValues" dxfId="557" priority="366" stopIfTrue="1"/>
    <cfRule type="duplicateValues" dxfId="556" priority="367" stopIfTrue="1"/>
  </conditionalFormatting>
  <conditionalFormatting sqref="E30:AP30">
    <cfRule type="duplicateValues" dxfId="555" priority="361" stopIfTrue="1"/>
    <cfRule type="duplicateValues" dxfId="554" priority="362" stopIfTrue="1"/>
    <cfRule type="duplicateValues" dxfId="553" priority="363" stopIfTrue="1"/>
  </conditionalFormatting>
  <conditionalFormatting sqref="E30:AP30">
    <cfRule type="duplicateValues" dxfId="552" priority="364" stopIfTrue="1"/>
    <cfRule type="duplicateValues" dxfId="551" priority="365" stopIfTrue="1"/>
  </conditionalFormatting>
  <conditionalFormatting sqref="E30:AP30">
    <cfRule type="duplicateValues" dxfId="550" priority="360" stopIfTrue="1"/>
  </conditionalFormatting>
  <conditionalFormatting sqref="E30:AQ30">
    <cfRule type="duplicateValues" dxfId="549" priority="359"/>
  </conditionalFormatting>
  <conditionalFormatting sqref="AQ32">
    <cfRule type="duplicateValues" dxfId="548" priority="356" stopIfTrue="1"/>
    <cfRule type="duplicateValues" dxfId="547" priority="357" stopIfTrue="1"/>
    <cfRule type="duplicateValues" dxfId="546" priority="358" stopIfTrue="1"/>
  </conditionalFormatting>
  <conditionalFormatting sqref="AQ32">
    <cfRule type="duplicateValues" dxfId="545" priority="354" stopIfTrue="1"/>
    <cfRule type="duplicateValues" dxfId="544" priority="355" stopIfTrue="1"/>
  </conditionalFormatting>
  <conditionalFormatting sqref="E32:AP32">
    <cfRule type="duplicateValues" dxfId="543" priority="349" stopIfTrue="1"/>
    <cfRule type="duplicateValues" dxfId="542" priority="350" stopIfTrue="1"/>
    <cfRule type="duplicateValues" dxfId="541" priority="351" stopIfTrue="1"/>
  </conditionalFormatting>
  <conditionalFormatting sqref="E32:AP32">
    <cfRule type="duplicateValues" dxfId="540" priority="352" stopIfTrue="1"/>
    <cfRule type="duplicateValues" dxfId="539" priority="353" stopIfTrue="1"/>
  </conditionalFormatting>
  <conditionalFormatting sqref="E32:AP32">
    <cfRule type="duplicateValues" dxfId="538" priority="348" stopIfTrue="1"/>
  </conditionalFormatting>
  <conditionalFormatting sqref="E32:AQ32">
    <cfRule type="duplicateValues" dxfId="537" priority="347"/>
  </conditionalFormatting>
  <conditionalFormatting sqref="AQ34">
    <cfRule type="duplicateValues" dxfId="536" priority="344" stopIfTrue="1"/>
    <cfRule type="duplicateValues" dxfId="535" priority="345" stopIfTrue="1"/>
    <cfRule type="duplicateValues" dxfId="534" priority="346" stopIfTrue="1"/>
  </conditionalFormatting>
  <conditionalFormatting sqref="AQ34">
    <cfRule type="duplicateValues" dxfId="533" priority="342" stopIfTrue="1"/>
    <cfRule type="duplicateValues" dxfId="532" priority="343" stopIfTrue="1"/>
  </conditionalFormatting>
  <conditionalFormatting sqref="E34:AP34">
    <cfRule type="duplicateValues" dxfId="531" priority="337" stopIfTrue="1"/>
    <cfRule type="duplicateValues" dxfId="530" priority="338" stopIfTrue="1"/>
    <cfRule type="duplicateValues" dxfId="529" priority="339" stopIfTrue="1"/>
  </conditionalFormatting>
  <conditionalFormatting sqref="E34:AP34">
    <cfRule type="duplicateValues" dxfId="528" priority="340" stopIfTrue="1"/>
    <cfRule type="duplicateValues" dxfId="527" priority="341" stopIfTrue="1"/>
  </conditionalFormatting>
  <conditionalFormatting sqref="E34:AP34">
    <cfRule type="duplicateValues" dxfId="526" priority="336" stopIfTrue="1"/>
  </conditionalFormatting>
  <conditionalFormatting sqref="E34:AQ34">
    <cfRule type="duplicateValues" dxfId="525" priority="335"/>
  </conditionalFormatting>
  <conditionalFormatting sqref="AQ36">
    <cfRule type="duplicateValues" dxfId="524" priority="332" stopIfTrue="1"/>
    <cfRule type="duplicateValues" dxfId="523" priority="333" stopIfTrue="1"/>
    <cfRule type="duplicateValues" dxfId="522" priority="334" stopIfTrue="1"/>
  </conditionalFormatting>
  <conditionalFormatting sqref="AQ36">
    <cfRule type="duplicateValues" dxfId="521" priority="330" stopIfTrue="1"/>
    <cfRule type="duplicateValues" dxfId="520" priority="331" stopIfTrue="1"/>
  </conditionalFormatting>
  <conditionalFormatting sqref="E36:AP36">
    <cfRule type="duplicateValues" dxfId="519" priority="325" stopIfTrue="1"/>
    <cfRule type="duplicateValues" dxfId="518" priority="326" stopIfTrue="1"/>
    <cfRule type="duplicateValues" dxfId="517" priority="327" stopIfTrue="1"/>
  </conditionalFormatting>
  <conditionalFormatting sqref="E36:AP36">
    <cfRule type="duplicateValues" dxfId="516" priority="328" stopIfTrue="1"/>
    <cfRule type="duplicateValues" dxfId="515" priority="329" stopIfTrue="1"/>
  </conditionalFormatting>
  <conditionalFormatting sqref="E36:AP36">
    <cfRule type="duplicateValues" dxfId="514" priority="324" stopIfTrue="1"/>
  </conditionalFormatting>
  <conditionalFormatting sqref="E36:AQ36">
    <cfRule type="duplicateValues" dxfId="513" priority="323"/>
  </conditionalFormatting>
  <conditionalFormatting sqref="AQ38">
    <cfRule type="duplicateValues" dxfId="512" priority="320" stopIfTrue="1"/>
    <cfRule type="duplicateValues" dxfId="511" priority="321" stopIfTrue="1"/>
    <cfRule type="duplicateValues" dxfId="510" priority="322" stopIfTrue="1"/>
  </conditionalFormatting>
  <conditionalFormatting sqref="AQ38">
    <cfRule type="duplicateValues" dxfId="509" priority="318" stopIfTrue="1"/>
    <cfRule type="duplicateValues" dxfId="508" priority="319" stopIfTrue="1"/>
  </conditionalFormatting>
  <conditionalFormatting sqref="E38:AP38">
    <cfRule type="duplicateValues" dxfId="507" priority="313" stopIfTrue="1"/>
    <cfRule type="duplicateValues" dxfId="506" priority="314" stopIfTrue="1"/>
    <cfRule type="duplicateValues" dxfId="505" priority="315" stopIfTrue="1"/>
  </conditionalFormatting>
  <conditionalFormatting sqref="E38:AP38">
    <cfRule type="duplicateValues" dxfId="504" priority="316" stopIfTrue="1"/>
    <cfRule type="duplicateValues" dxfId="503" priority="317" stopIfTrue="1"/>
  </conditionalFormatting>
  <conditionalFormatting sqref="E38:AP38">
    <cfRule type="duplicateValues" dxfId="502" priority="312" stopIfTrue="1"/>
  </conditionalFormatting>
  <conditionalFormatting sqref="E38:AQ38">
    <cfRule type="duplicateValues" dxfId="501" priority="311"/>
  </conditionalFormatting>
  <conditionalFormatting sqref="AQ40">
    <cfRule type="duplicateValues" dxfId="500" priority="308" stopIfTrue="1"/>
    <cfRule type="duplicateValues" dxfId="499" priority="309" stopIfTrue="1"/>
    <cfRule type="duplicateValues" dxfId="498" priority="310" stopIfTrue="1"/>
  </conditionalFormatting>
  <conditionalFormatting sqref="AQ40">
    <cfRule type="duplicateValues" dxfId="497" priority="306" stopIfTrue="1"/>
    <cfRule type="duplicateValues" dxfId="496" priority="307" stopIfTrue="1"/>
  </conditionalFormatting>
  <conditionalFormatting sqref="E40:Z40 AB40:AP40">
    <cfRule type="duplicateValues" dxfId="495" priority="301" stopIfTrue="1"/>
    <cfRule type="duplicateValues" dxfId="494" priority="302" stopIfTrue="1"/>
    <cfRule type="duplicateValues" dxfId="493" priority="303" stopIfTrue="1"/>
  </conditionalFormatting>
  <conditionalFormatting sqref="E40:Z40 AB40:AP40">
    <cfRule type="duplicateValues" dxfId="492" priority="304" stopIfTrue="1"/>
    <cfRule type="duplicateValues" dxfId="491" priority="305" stopIfTrue="1"/>
  </conditionalFormatting>
  <conditionalFormatting sqref="E40:Z40 AB40:AP40">
    <cfRule type="duplicateValues" dxfId="490" priority="300" stopIfTrue="1"/>
  </conditionalFormatting>
  <conditionalFormatting sqref="E40:Z40 AB40:AQ40">
    <cfRule type="duplicateValues" dxfId="489" priority="299"/>
  </conditionalFormatting>
  <conditionalFormatting sqref="AQ42">
    <cfRule type="duplicateValues" dxfId="488" priority="296" stopIfTrue="1"/>
    <cfRule type="duplicateValues" dxfId="487" priority="297" stopIfTrue="1"/>
    <cfRule type="duplicateValues" dxfId="486" priority="298" stopIfTrue="1"/>
  </conditionalFormatting>
  <conditionalFormatting sqref="AQ42">
    <cfRule type="duplicateValues" dxfId="485" priority="294" stopIfTrue="1"/>
    <cfRule type="duplicateValues" dxfId="484" priority="295" stopIfTrue="1"/>
  </conditionalFormatting>
  <conditionalFormatting sqref="E42:AP42">
    <cfRule type="duplicateValues" dxfId="483" priority="289" stopIfTrue="1"/>
    <cfRule type="duplicateValues" dxfId="482" priority="290" stopIfTrue="1"/>
    <cfRule type="duplicateValues" dxfId="481" priority="291" stopIfTrue="1"/>
  </conditionalFormatting>
  <conditionalFormatting sqref="E42:AP42">
    <cfRule type="duplicateValues" dxfId="480" priority="292" stopIfTrue="1"/>
    <cfRule type="duplicateValues" dxfId="479" priority="293" stopIfTrue="1"/>
  </conditionalFormatting>
  <conditionalFormatting sqref="E42:AP42">
    <cfRule type="duplicateValues" dxfId="478" priority="288" stopIfTrue="1"/>
  </conditionalFormatting>
  <conditionalFormatting sqref="E42:AQ42">
    <cfRule type="duplicateValues" dxfId="477" priority="287"/>
  </conditionalFormatting>
  <conditionalFormatting sqref="AQ44">
    <cfRule type="duplicateValues" dxfId="476" priority="284" stopIfTrue="1"/>
    <cfRule type="duplicateValues" dxfId="475" priority="285" stopIfTrue="1"/>
    <cfRule type="duplicateValues" dxfId="474" priority="286" stopIfTrue="1"/>
  </conditionalFormatting>
  <conditionalFormatting sqref="AQ44">
    <cfRule type="duplicateValues" dxfId="473" priority="282" stopIfTrue="1"/>
    <cfRule type="duplicateValues" dxfId="472" priority="283" stopIfTrue="1"/>
  </conditionalFormatting>
  <conditionalFormatting sqref="E44:AP44">
    <cfRule type="duplicateValues" dxfId="471" priority="277" stopIfTrue="1"/>
    <cfRule type="duplicateValues" dxfId="470" priority="278" stopIfTrue="1"/>
    <cfRule type="duplicateValues" dxfId="469" priority="279" stopIfTrue="1"/>
  </conditionalFormatting>
  <conditionalFormatting sqref="E44:AP44">
    <cfRule type="duplicateValues" dxfId="468" priority="280" stopIfTrue="1"/>
    <cfRule type="duplicateValues" dxfId="467" priority="281" stopIfTrue="1"/>
  </conditionalFormatting>
  <conditionalFormatting sqref="E44:AP44">
    <cfRule type="duplicateValues" dxfId="466" priority="276" stopIfTrue="1"/>
  </conditionalFormatting>
  <conditionalFormatting sqref="E44:AQ44">
    <cfRule type="duplicateValues" dxfId="465" priority="275"/>
  </conditionalFormatting>
  <conditionalFormatting sqref="AQ46">
    <cfRule type="duplicateValues" dxfId="464" priority="272" stopIfTrue="1"/>
    <cfRule type="duplicateValues" dxfId="463" priority="273" stopIfTrue="1"/>
    <cfRule type="duplicateValues" dxfId="462" priority="274" stopIfTrue="1"/>
  </conditionalFormatting>
  <conditionalFormatting sqref="AQ46">
    <cfRule type="duplicateValues" dxfId="461" priority="270" stopIfTrue="1"/>
    <cfRule type="duplicateValues" dxfId="460" priority="271" stopIfTrue="1"/>
  </conditionalFormatting>
  <conditionalFormatting sqref="E46:U46 W46:AP46">
    <cfRule type="duplicateValues" dxfId="459" priority="265" stopIfTrue="1"/>
    <cfRule type="duplicateValues" dxfId="458" priority="266" stopIfTrue="1"/>
    <cfRule type="duplicateValues" dxfId="457" priority="267" stopIfTrue="1"/>
  </conditionalFormatting>
  <conditionalFormatting sqref="E46:U46 W46:AP46">
    <cfRule type="duplicateValues" dxfId="456" priority="268" stopIfTrue="1"/>
    <cfRule type="duplicateValues" dxfId="455" priority="269" stopIfTrue="1"/>
  </conditionalFormatting>
  <conditionalFormatting sqref="E46:U46 W46:AP46">
    <cfRule type="duplicateValues" dxfId="454" priority="264" stopIfTrue="1"/>
  </conditionalFormatting>
  <conditionalFormatting sqref="E46:U46 W46:AQ46">
    <cfRule type="duplicateValues" dxfId="453" priority="263"/>
  </conditionalFormatting>
  <conditionalFormatting sqref="AQ48">
    <cfRule type="duplicateValues" dxfId="452" priority="260" stopIfTrue="1"/>
    <cfRule type="duplicateValues" dxfId="451" priority="261" stopIfTrue="1"/>
    <cfRule type="duplicateValues" dxfId="450" priority="262" stopIfTrue="1"/>
  </conditionalFormatting>
  <conditionalFormatting sqref="AQ48">
    <cfRule type="duplicateValues" dxfId="449" priority="258" stopIfTrue="1"/>
    <cfRule type="duplicateValues" dxfId="448" priority="259" stopIfTrue="1"/>
  </conditionalFormatting>
  <conditionalFormatting sqref="E48:AP48">
    <cfRule type="duplicateValues" dxfId="447" priority="253" stopIfTrue="1"/>
    <cfRule type="duplicateValues" dxfId="446" priority="254" stopIfTrue="1"/>
    <cfRule type="duplicateValues" dxfId="445" priority="255" stopIfTrue="1"/>
  </conditionalFormatting>
  <conditionalFormatting sqref="E48:AP48">
    <cfRule type="duplicateValues" dxfId="444" priority="256" stopIfTrue="1"/>
    <cfRule type="duplicateValues" dxfId="443" priority="257" stopIfTrue="1"/>
  </conditionalFormatting>
  <conditionalFormatting sqref="E48:AP48">
    <cfRule type="duplicateValues" dxfId="442" priority="252" stopIfTrue="1"/>
  </conditionalFormatting>
  <conditionalFormatting sqref="E48:AQ48">
    <cfRule type="duplicateValues" dxfId="441" priority="251"/>
  </conditionalFormatting>
  <conditionalFormatting sqref="AQ52">
    <cfRule type="duplicateValues" dxfId="440" priority="236" stopIfTrue="1"/>
    <cfRule type="duplicateValues" dxfId="439" priority="237" stopIfTrue="1"/>
    <cfRule type="duplicateValues" dxfId="438" priority="238" stopIfTrue="1"/>
  </conditionalFormatting>
  <conditionalFormatting sqref="AQ52">
    <cfRule type="duplicateValues" dxfId="437" priority="234" stopIfTrue="1"/>
    <cfRule type="duplicateValues" dxfId="436" priority="235" stopIfTrue="1"/>
  </conditionalFormatting>
  <conditionalFormatting sqref="E52:V52 X52:AP52">
    <cfRule type="duplicateValues" dxfId="435" priority="229" stopIfTrue="1"/>
    <cfRule type="duplicateValues" dxfId="434" priority="230" stopIfTrue="1"/>
    <cfRule type="duplicateValues" dxfId="433" priority="231" stopIfTrue="1"/>
  </conditionalFormatting>
  <conditionalFormatting sqref="E52:V52 X52:AP52">
    <cfRule type="duplicateValues" dxfId="432" priority="232" stopIfTrue="1"/>
    <cfRule type="duplicateValues" dxfId="431" priority="233" stopIfTrue="1"/>
  </conditionalFormatting>
  <conditionalFormatting sqref="E52:V52 X52:AP52">
    <cfRule type="duplicateValues" dxfId="430" priority="228" stopIfTrue="1"/>
  </conditionalFormatting>
  <conditionalFormatting sqref="E52:V52 X52:AQ52">
    <cfRule type="duplicateValues" dxfId="429" priority="227"/>
  </conditionalFormatting>
  <conditionalFormatting sqref="AQ54">
    <cfRule type="duplicateValues" dxfId="428" priority="224" stopIfTrue="1"/>
    <cfRule type="duplicateValues" dxfId="427" priority="225" stopIfTrue="1"/>
    <cfRule type="duplicateValues" dxfId="426" priority="226" stopIfTrue="1"/>
  </conditionalFormatting>
  <conditionalFormatting sqref="AQ54">
    <cfRule type="duplicateValues" dxfId="425" priority="222" stopIfTrue="1"/>
    <cfRule type="duplicateValues" dxfId="424" priority="223" stopIfTrue="1"/>
  </conditionalFormatting>
  <conditionalFormatting sqref="E54:P54 R54:S54 U54:AP54">
    <cfRule type="duplicateValues" dxfId="423" priority="217" stopIfTrue="1"/>
    <cfRule type="duplicateValues" dxfId="422" priority="218" stopIfTrue="1"/>
    <cfRule type="duplicateValues" dxfId="421" priority="219" stopIfTrue="1"/>
  </conditionalFormatting>
  <conditionalFormatting sqref="E54:P54 R54:S54 U54:AP54">
    <cfRule type="duplicateValues" dxfId="420" priority="220" stopIfTrue="1"/>
    <cfRule type="duplicateValues" dxfId="419" priority="221" stopIfTrue="1"/>
  </conditionalFormatting>
  <conditionalFormatting sqref="E54:P54 R54:S54 U54:AP54">
    <cfRule type="duplicateValues" dxfId="418" priority="216" stopIfTrue="1"/>
  </conditionalFormatting>
  <conditionalFormatting sqref="E54:P54 R54:S54 U54:AQ54">
    <cfRule type="duplicateValues" dxfId="417" priority="215"/>
  </conditionalFormatting>
  <conditionalFormatting sqref="AQ56">
    <cfRule type="duplicateValues" dxfId="416" priority="212" stopIfTrue="1"/>
    <cfRule type="duplicateValues" dxfId="415" priority="213" stopIfTrue="1"/>
    <cfRule type="duplicateValues" dxfId="414" priority="214" stopIfTrue="1"/>
  </conditionalFormatting>
  <conditionalFormatting sqref="AQ56">
    <cfRule type="duplicateValues" dxfId="413" priority="210" stopIfTrue="1"/>
    <cfRule type="duplicateValues" dxfId="412" priority="211" stopIfTrue="1"/>
  </conditionalFormatting>
  <conditionalFormatting sqref="E56:AP56">
    <cfRule type="duplicateValues" dxfId="411" priority="205" stopIfTrue="1"/>
    <cfRule type="duplicateValues" dxfId="410" priority="206" stopIfTrue="1"/>
    <cfRule type="duplicateValues" dxfId="409" priority="207" stopIfTrue="1"/>
  </conditionalFormatting>
  <conditionalFormatting sqref="E56:AP56">
    <cfRule type="duplicateValues" dxfId="408" priority="208" stopIfTrue="1"/>
    <cfRule type="duplicateValues" dxfId="407" priority="209" stopIfTrue="1"/>
  </conditionalFormatting>
  <conditionalFormatting sqref="E56:AP56">
    <cfRule type="duplicateValues" dxfId="406" priority="204" stopIfTrue="1"/>
  </conditionalFormatting>
  <conditionalFormatting sqref="E56:AQ56">
    <cfRule type="duplicateValues" dxfId="405" priority="203"/>
  </conditionalFormatting>
  <conditionalFormatting sqref="AQ58">
    <cfRule type="duplicateValues" dxfId="404" priority="200" stopIfTrue="1"/>
    <cfRule type="duplicateValues" dxfId="403" priority="201" stopIfTrue="1"/>
    <cfRule type="duplicateValues" dxfId="402" priority="202" stopIfTrue="1"/>
  </conditionalFormatting>
  <conditionalFormatting sqref="AQ58">
    <cfRule type="duplicateValues" dxfId="401" priority="198" stopIfTrue="1"/>
    <cfRule type="duplicateValues" dxfId="400" priority="199" stopIfTrue="1"/>
  </conditionalFormatting>
  <conditionalFormatting sqref="E58:P58 R58:AP58">
    <cfRule type="duplicateValues" dxfId="399" priority="193" stopIfTrue="1"/>
    <cfRule type="duplicateValues" dxfId="398" priority="194" stopIfTrue="1"/>
    <cfRule type="duplicateValues" dxfId="397" priority="195" stopIfTrue="1"/>
  </conditionalFormatting>
  <conditionalFormatting sqref="E58:P58 R58:AP58">
    <cfRule type="duplicateValues" dxfId="396" priority="196" stopIfTrue="1"/>
    <cfRule type="duplicateValues" dxfId="395" priority="197" stopIfTrue="1"/>
  </conditionalFormatting>
  <conditionalFormatting sqref="E58:P58 R58:AP58">
    <cfRule type="duplicateValues" dxfId="394" priority="192" stopIfTrue="1"/>
  </conditionalFormatting>
  <conditionalFormatting sqref="E58:P58 R58:AQ58">
    <cfRule type="duplicateValues" dxfId="393" priority="191"/>
  </conditionalFormatting>
  <conditionalFormatting sqref="AQ60">
    <cfRule type="duplicateValues" dxfId="392" priority="188" stopIfTrue="1"/>
    <cfRule type="duplicateValues" dxfId="391" priority="189" stopIfTrue="1"/>
    <cfRule type="duplicateValues" dxfId="390" priority="190" stopIfTrue="1"/>
  </conditionalFormatting>
  <conditionalFormatting sqref="AQ60">
    <cfRule type="duplicateValues" dxfId="389" priority="186" stopIfTrue="1"/>
    <cfRule type="duplicateValues" dxfId="388" priority="187" stopIfTrue="1"/>
  </conditionalFormatting>
  <conditionalFormatting sqref="E60:AP60">
    <cfRule type="duplicateValues" dxfId="387" priority="181" stopIfTrue="1"/>
    <cfRule type="duplicateValues" dxfId="386" priority="182" stopIfTrue="1"/>
    <cfRule type="duplicateValues" dxfId="385" priority="183" stopIfTrue="1"/>
  </conditionalFormatting>
  <conditionalFormatting sqref="E60:AP60">
    <cfRule type="duplicateValues" dxfId="384" priority="184" stopIfTrue="1"/>
    <cfRule type="duplicateValues" dxfId="383" priority="185" stopIfTrue="1"/>
  </conditionalFormatting>
  <conditionalFormatting sqref="E60:AP60">
    <cfRule type="duplicateValues" dxfId="382" priority="180" stopIfTrue="1"/>
  </conditionalFormatting>
  <conditionalFormatting sqref="E60:AQ60">
    <cfRule type="duplicateValues" dxfId="381" priority="179"/>
  </conditionalFormatting>
  <conditionalFormatting sqref="AQ62">
    <cfRule type="duplicateValues" dxfId="380" priority="176" stopIfTrue="1"/>
    <cfRule type="duplicateValues" dxfId="379" priority="177" stopIfTrue="1"/>
    <cfRule type="duplicateValues" dxfId="378" priority="178" stopIfTrue="1"/>
  </conditionalFormatting>
  <conditionalFormatting sqref="AQ62">
    <cfRule type="duplicateValues" dxfId="377" priority="174" stopIfTrue="1"/>
    <cfRule type="duplicateValues" dxfId="376" priority="175" stopIfTrue="1"/>
  </conditionalFormatting>
  <conditionalFormatting sqref="E62:AP62">
    <cfRule type="duplicateValues" dxfId="375" priority="169" stopIfTrue="1"/>
    <cfRule type="duplicateValues" dxfId="374" priority="170" stopIfTrue="1"/>
    <cfRule type="duplicateValues" dxfId="373" priority="171" stopIfTrue="1"/>
  </conditionalFormatting>
  <conditionalFormatting sqref="E62:AP62">
    <cfRule type="duplicateValues" dxfId="372" priority="172" stopIfTrue="1"/>
    <cfRule type="duplicateValues" dxfId="371" priority="173" stopIfTrue="1"/>
  </conditionalFormatting>
  <conditionalFormatting sqref="E62:AP62">
    <cfRule type="duplicateValues" dxfId="370" priority="168" stopIfTrue="1"/>
  </conditionalFormatting>
  <conditionalFormatting sqref="E62:AQ62">
    <cfRule type="duplicateValues" dxfId="369" priority="167"/>
  </conditionalFormatting>
  <conditionalFormatting sqref="AJ16">
    <cfRule type="duplicateValues" dxfId="368" priority="155" stopIfTrue="1"/>
    <cfRule type="duplicateValues" dxfId="367" priority="156" stopIfTrue="1"/>
    <cfRule type="duplicateValues" dxfId="366" priority="157" stopIfTrue="1"/>
  </conditionalFormatting>
  <conditionalFormatting sqref="AJ16">
    <cfRule type="duplicateValues" dxfId="365" priority="158" stopIfTrue="1"/>
    <cfRule type="duplicateValues" dxfId="364" priority="159" stopIfTrue="1"/>
  </conditionalFormatting>
  <conditionalFormatting sqref="AJ16">
    <cfRule type="duplicateValues" dxfId="363" priority="154" stopIfTrue="1"/>
  </conditionalFormatting>
  <conditionalFormatting sqref="AJ16">
    <cfRule type="duplicateValues" dxfId="362" priority="153"/>
  </conditionalFormatting>
  <conditionalFormatting sqref="X16">
    <cfRule type="duplicateValues" dxfId="361" priority="148" stopIfTrue="1"/>
    <cfRule type="duplicateValues" dxfId="360" priority="149" stopIfTrue="1"/>
    <cfRule type="duplicateValues" dxfId="359" priority="150" stopIfTrue="1"/>
  </conditionalFormatting>
  <conditionalFormatting sqref="X16">
    <cfRule type="duplicateValues" dxfId="358" priority="151" stopIfTrue="1"/>
    <cfRule type="duplicateValues" dxfId="357" priority="152" stopIfTrue="1"/>
  </conditionalFormatting>
  <conditionalFormatting sqref="X16">
    <cfRule type="duplicateValues" dxfId="356" priority="147" stopIfTrue="1"/>
  </conditionalFormatting>
  <conditionalFormatting sqref="X16">
    <cfRule type="duplicateValues" dxfId="355" priority="146"/>
  </conditionalFormatting>
  <conditionalFormatting sqref="A65:XFD85">
    <cfRule type="duplicateValues" dxfId="354" priority="145"/>
  </conditionalFormatting>
  <conditionalFormatting sqref="AA40">
    <cfRule type="duplicateValues" dxfId="353" priority="140" stopIfTrue="1"/>
    <cfRule type="duplicateValues" dxfId="352" priority="141" stopIfTrue="1"/>
    <cfRule type="duplicateValues" dxfId="351" priority="142" stopIfTrue="1"/>
  </conditionalFormatting>
  <conditionalFormatting sqref="AA40">
    <cfRule type="duplicateValues" dxfId="350" priority="143" stopIfTrue="1"/>
    <cfRule type="duplicateValues" dxfId="349" priority="144" stopIfTrue="1"/>
  </conditionalFormatting>
  <conditionalFormatting sqref="AA40">
    <cfRule type="duplicateValues" dxfId="348" priority="139" stopIfTrue="1"/>
  </conditionalFormatting>
  <conditionalFormatting sqref="AA40">
    <cfRule type="duplicateValues" dxfId="347" priority="138"/>
  </conditionalFormatting>
  <conditionalFormatting sqref="W52">
    <cfRule type="duplicateValues" dxfId="346" priority="105" stopIfTrue="1"/>
    <cfRule type="duplicateValues" dxfId="345" priority="106" stopIfTrue="1"/>
    <cfRule type="duplicateValues" dxfId="344" priority="107" stopIfTrue="1"/>
  </conditionalFormatting>
  <conditionalFormatting sqref="W52">
    <cfRule type="duplicateValues" dxfId="343" priority="108" stopIfTrue="1"/>
    <cfRule type="duplicateValues" dxfId="342" priority="109" stopIfTrue="1"/>
  </conditionalFormatting>
  <conditionalFormatting sqref="W52">
    <cfRule type="duplicateValues" dxfId="341" priority="104" stopIfTrue="1"/>
  </conditionalFormatting>
  <conditionalFormatting sqref="W52">
    <cfRule type="duplicateValues" dxfId="340" priority="103"/>
  </conditionalFormatting>
  <conditionalFormatting sqref="V46">
    <cfRule type="duplicateValues" dxfId="339" priority="98" stopIfTrue="1"/>
    <cfRule type="duplicateValues" dxfId="338" priority="99" stopIfTrue="1"/>
    <cfRule type="duplicateValues" dxfId="337" priority="100" stopIfTrue="1"/>
  </conditionalFormatting>
  <conditionalFormatting sqref="V46">
    <cfRule type="duplicateValues" dxfId="336" priority="101" stopIfTrue="1"/>
    <cfRule type="duplicateValues" dxfId="335" priority="102" stopIfTrue="1"/>
  </conditionalFormatting>
  <conditionalFormatting sqref="V46">
    <cfRule type="duplicateValues" dxfId="334" priority="97" stopIfTrue="1"/>
  </conditionalFormatting>
  <conditionalFormatting sqref="V46">
    <cfRule type="duplicateValues" dxfId="333" priority="96"/>
  </conditionalFormatting>
  <conditionalFormatting sqref="Q58">
    <cfRule type="duplicateValues" dxfId="332" priority="77" stopIfTrue="1"/>
    <cfRule type="duplicateValues" dxfId="331" priority="78" stopIfTrue="1"/>
    <cfRule type="duplicateValues" dxfId="330" priority="79" stopIfTrue="1"/>
  </conditionalFormatting>
  <conditionalFormatting sqref="Q58">
    <cfRule type="duplicateValues" dxfId="329" priority="80" stopIfTrue="1"/>
    <cfRule type="duplicateValues" dxfId="328" priority="81" stopIfTrue="1"/>
  </conditionalFormatting>
  <conditionalFormatting sqref="Q58">
    <cfRule type="duplicateValues" dxfId="327" priority="76" stopIfTrue="1"/>
  </conditionalFormatting>
  <conditionalFormatting sqref="Q58">
    <cfRule type="duplicateValues" dxfId="326" priority="75"/>
  </conditionalFormatting>
  <conditionalFormatting sqref="T54">
    <cfRule type="duplicateValues" dxfId="325" priority="70" stopIfTrue="1"/>
    <cfRule type="duplicateValues" dxfId="324" priority="71" stopIfTrue="1"/>
    <cfRule type="duplicateValues" dxfId="323" priority="72" stopIfTrue="1"/>
  </conditionalFormatting>
  <conditionalFormatting sqref="T54">
    <cfRule type="duplicateValues" dxfId="322" priority="73" stopIfTrue="1"/>
    <cfRule type="duplicateValues" dxfId="321" priority="74" stopIfTrue="1"/>
  </conditionalFormatting>
  <conditionalFormatting sqref="T54">
    <cfRule type="duplicateValues" dxfId="320" priority="69" stopIfTrue="1"/>
  </conditionalFormatting>
  <conditionalFormatting sqref="T54">
    <cfRule type="duplicateValues" dxfId="319" priority="68"/>
  </conditionalFormatting>
  <conditionalFormatting sqref="R18">
    <cfRule type="duplicateValues" dxfId="318" priority="63" stopIfTrue="1"/>
    <cfRule type="duplicateValues" dxfId="317" priority="64" stopIfTrue="1"/>
    <cfRule type="duplicateValues" dxfId="316" priority="65" stopIfTrue="1"/>
  </conditionalFormatting>
  <conditionalFormatting sqref="R18">
    <cfRule type="duplicateValues" dxfId="315" priority="66" stopIfTrue="1"/>
    <cfRule type="duplicateValues" dxfId="314" priority="67" stopIfTrue="1"/>
  </conditionalFormatting>
  <conditionalFormatting sqref="R18">
    <cfRule type="duplicateValues" dxfId="313" priority="62" stopIfTrue="1"/>
  </conditionalFormatting>
  <conditionalFormatting sqref="R18">
    <cfRule type="duplicateValues" dxfId="312" priority="61"/>
  </conditionalFormatting>
  <conditionalFormatting sqref="Q54">
    <cfRule type="duplicateValues" dxfId="311" priority="56" stopIfTrue="1"/>
    <cfRule type="duplicateValues" dxfId="310" priority="57" stopIfTrue="1"/>
    <cfRule type="duplicateValues" dxfId="309" priority="58" stopIfTrue="1"/>
  </conditionalFormatting>
  <conditionalFormatting sqref="Q54">
    <cfRule type="duplicateValues" dxfId="308" priority="59" stopIfTrue="1"/>
    <cfRule type="duplicateValues" dxfId="307" priority="60" stopIfTrue="1"/>
  </conditionalFormatting>
  <conditionalFormatting sqref="Q54">
    <cfRule type="duplicateValues" dxfId="306" priority="55" stopIfTrue="1"/>
  </conditionalFormatting>
  <conditionalFormatting sqref="Q54">
    <cfRule type="duplicateValues" dxfId="305" priority="54"/>
  </conditionalFormatting>
  <conditionalFormatting sqref="AB22">
    <cfRule type="duplicateValues" dxfId="304" priority="49" stopIfTrue="1"/>
    <cfRule type="duplicateValues" dxfId="303" priority="50" stopIfTrue="1"/>
    <cfRule type="duplicateValues" dxfId="302" priority="51" stopIfTrue="1"/>
  </conditionalFormatting>
  <conditionalFormatting sqref="AB22">
    <cfRule type="duplicateValues" dxfId="301" priority="52" stopIfTrue="1"/>
    <cfRule type="duplicateValues" dxfId="300" priority="53" stopIfTrue="1"/>
  </conditionalFormatting>
  <conditionalFormatting sqref="AB22">
    <cfRule type="duplicateValues" dxfId="299" priority="48" stopIfTrue="1"/>
  </conditionalFormatting>
  <conditionalFormatting sqref="AB22">
    <cfRule type="duplicateValues" dxfId="298" priority="47"/>
  </conditionalFormatting>
  <conditionalFormatting sqref="Q8">
    <cfRule type="duplicateValues" dxfId="297" priority="35" stopIfTrue="1"/>
    <cfRule type="duplicateValues" dxfId="296" priority="36" stopIfTrue="1"/>
    <cfRule type="duplicateValues" dxfId="295" priority="37" stopIfTrue="1"/>
  </conditionalFormatting>
  <conditionalFormatting sqref="Q8">
    <cfRule type="duplicateValues" dxfId="294" priority="38" stopIfTrue="1"/>
    <cfRule type="duplicateValues" dxfId="293" priority="39" stopIfTrue="1"/>
  </conditionalFormatting>
  <conditionalFormatting sqref="Q8">
    <cfRule type="duplicateValues" dxfId="292" priority="34" stopIfTrue="1"/>
  </conditionalFormatting>
  <conditionalFormatting sqref="Q8">
    <cfRule type="duplicateValues" dxfId="291" priority="33"/>
  </conditionalFormatting>
  <conditionalFormatting sqref="AR4:IS4 A4:C4">
    <cfRule type="duplicateValues" dxfId="290" priority="2831" stopIfTrue="1"/>
    <cfRule type="duplicateValues" dxfId="289" priority="2832" stopIfTrue="1"/>
    <cfRule type="duplicateValues" dxfId="288" priority="2833" stopIfTrue="1"/>
  </conditionalFormatting>
  <conditionalFormatting sqref="AR6:IS6 A6:C6">
    <cfRule type="duplicateValues" dxfId="287" priority="2840" stopIfTrue="1"/>
  </conditionalFormatting>
  <conditionalFormatting sqref="AR8:IS8 A8:C8">
    <cfRule type="duplicateValues" dxfId="286" priority="2842" stopIfTrue="1"/>
  </conditionalFormatting>
  <conditionalFormatting sqref="AR10:IS10 A10:C10">
    <cfRule type="duplicateValues" dxfId="285" priority="2844" stopIfTrue="1"/>
  </conditionalFormatting>
  <conditionalFormatting sqref="AR14:IS14 A14:C14">
    <cfRule type="duplicateValues" dxfId="284" priority="2846" stopIfTrue="1"/>
  </conditionalFormatting>
  <conditionalFormatting sqref="AR16:IS16 A16:C16">
    <cfRule type="duplicateValues" dxfId="283" priority="2848" stopIfTrue="1"/>
  </conditionalFormatting>
  <conditionalFormatting sqref="AR18:IS18 A18:C18">
    <cfRule type="duplicateValues" dxfId="282" priority="2850" stopIfTrue="1"/>
  </conditionalFormatting>
  <conditionalFormatting sqref="AR20:IS20 A20:C20">
    <cfRule type="duplicateValues" dxfId="281" priority="2852" stopIfTrue="1"/>
  </conditionalFormatting>
  <conditionalFormatting sqref="AR22:IS22 A22:C22">
    <cfRule type="duplicateValues" dxfId="280" priority="2854" stopIfTrue="1"/>
    <cfRule type="duplicateValues" dxfId="279" priority="2855" stopIfTrue="1"/>
  </conditionalFormatting>
  <conditionalFormatting sqref="AR24:IS24 A24:C24">
    <cfRule type="duplicateValues" dxfId="278" priority="2858" stopIfTrue="1"/>
  </conditionalFormatting>
  <conditionalFormatting sqref="AR26:IS26 A26:C26">
    <cfRule type="duplicateValues" dxfId="277" priority="2860" stopIfTrue="1"/>
  </conditionalFormatting>
  <conditionalFormatting sqref="AR28:IS28 A28:C28">
    <cfRule type="duplicateValues" dxfId="276" priority="2862" stopIfTrue="1"/>
  </conditionalFormatting>
  <conditionalFormatting sqref="AR30:IS30 A30:C30">
    <cfRule type="duplicateValues" dxfId="275" priority="2864" stopIfTrue="1"/>
  </conditionalFormatting>
  <conditionalFormatting sqref="AR32:IS32 A32:C32">
    <cfRule type="duplicateValues" dxfId="274" priority="2866" stopIfTrue="1"/>
  </conditionalFormatting>
  <conditionalFormatting sqref="AR34:IS34 A34:C34">
    <cfRule type="duplicateValues" dxfId="273" priority="2868" stopIfTrue="1"/>
  </conditionalFormatting>
  <conditionalFormatting sqref="AR36:IS36 A36:C36">
    <cfRule type="duplicateValues" dxfId="272" priority="2870" stopIfTrue="1"/>
  </conditionalFormatting>
  <conditionalFormatting sqref="AR38:IS38 A38:C38">
    <cfRule type="duplicateValues" dxfId="271" priority="2872" stopIfTrue="1"/>
  </conditionalFormatting>
  <conditionalFormatting sqref="AR40:IS40 A40:C40">
    <cfRule type="duplicateValues" dxfId="270" priority="2874" stopIfTrue="1"/>
  </conditionalFormatting>
  <conditionalFormatting sqref="AR42:IS42 A42:C42">
    <cfRule type="duplicateValues" dxfId="269" priority="2876" stopIfTrue="1"/>
  </conditionalFormatting>
  <conditionalFormatting sqref="AR44:IS44 A44:C44">
    <cfRule type="duplicateValues" dxfId="268" priority="2878" stopIfTrue="1"/>
  </conditionalFormatting>
  <conditionalFormatting sqref="AR46:IS46 A46:C46">
    <cfRule type="duplicateValues" dxfId="267" priority="2880" stopIfTrue="1"/>
  </conditionalFormatting>
  <conditionalFormatting sqref="AR48:IS48 A48:C48">
    <cfRule type="duplicateValues" dxfId="266" priority="2882" stopIfTrue="1"/>
  </conditionalFormatting>
  <conditionalFormatting sqref="AR50:IS50 A50:C50">
    <cfRule type="duplicateValues" dxfId="265" priority="2884" stopIfTrue="1"/>
  </conditionalFormatting>
  <conditionalFormatting sqref="AR52:IS52 A52:C52">
    <cfRule type="duplicateValues" dxfId="264" priority="2886" stopIfTrue="1"/>
  </conditionalFormatting>
  <conditionalFormatting sqref="AR54:IS54 A54:C54">
    <cfRule type="duplicateValues" dxfId="263" priority="2888" stopIfTrue="1"/>
  </conditionalFormatting>
  <conditionalFormatting sqref="AR56:IS56 A56:C56">
    <cfRule type="duplicateValues" dxfId="262" priority="2890" stopIfTrue="1"/>
  </conditionalFormatting>
  <conditionalFormatting sqref="AR58:IS58 A58:C58">
    <cfRule type="duplicateValues" dxfId="261" priority="2892" stopIfTrue="1"/>
    <cfRule type="duplicateValues" dxfId="260" priority="2893" stopIfTrue="1"/>
  </conditionalFormatting>
  <conditionalFormatting sqref="AR60:IS60 A60:C60">
    <cfRule type="duplicateValues" dxfId="259" priority="2896" stopIfTrue="1"/>
  </conditionalFormatting>
  <conditionalFormatting sqref="AR14:IS14 A14:C14">
    <cfRule type="duplicateValues" dxfId="258" priority="2898" stopIfTrue="1"/>
    <cfRule type="duplicateValues" dxfId="257" priority="2899" stopIfTrue="1"/>
  </conditionalFormatting>
  <conditionalFormatting sqref="AR6:IS6">
    <cfRule type="duplicateValues" dxfId="256" priority="2902" stopIfTrue="1"/>
  </conditionalFormatting>
  <conditionalFormatting sqref="AR10:IS10">
    <cfRule type="duplicateValues" dxfId="255" priority="2903" stopIfTrue="1"/>
  </conditionalFormatting>
  <conditionalFormatting sqref="AR16:IS16">
    <cfRule type="duplicateValues" dxfId="254" priority="2904" stopIfTrue="1"/>
  </conditionalFormatting>
  <conditionalFormatting sqref="AR18:IS18">
    <cfRule type="duplicateValues" dxfId="253" priority="2905" stopIfTrue="1"/>
  </conditionalFormatting>
  <conditionalFormatting sqref="AR20:IS20">
    <cfRule type="duplicateValues" dxfId="252" priority="2906" stopIfTrue="1"/>
  </conditionalFormatting>
  <conditionalFormatting sqref="AR24:IS24">
    <cfRule type="duplicateValues" dxfId="251" priority="2907" stopIfTrue="1"/>
  </conditionalFormatting>
  <conditionalFormatting sqref="AR26:IS26">
    <cfRule type="duplicateValues" dxfId="250" priority="2908" stopIfTrue="1"/>
  </conditionalFormatting>
  <conditionalFormatting sqref="AR28:IS28">
    <cfRule type="duplicateValues" dxfId="249" priority="2909" stopIfTrue="1"/>
  </conditionalFormatting>
  <conditionalFormatting sqref="AR46:IS46">
    <cfRule type="duplicateValues" dxfId="248" priority="2910" stopIfTrue="1"/>
  </conditionalFormatting>
  <conditionalFormatting sqref="A4:C4 AR4:IS4">
    <cfRule type="duplicateValues" dxfId="247" priority="2911" stopIfTrue="1"/>
    <cfRule type="duplicateValues" dxfId="246" priority="2912" stopIfTrue="1"/>
  </conditionalFormatting>
  <conditionalFormatting sqref="A6:C6 AR6:IS6">
    <cfRule type="duplicateValues" dxfId="245" priority="2917" stopIfTrue="1"/>
    <cfRule type="duplicateValues" dxfId="244" priority="2918" stopIfTrue="1"/>
  </conditionalFormatting>
  <conditionalFormatting sqref="A8:C8 AR8:IS8">
    <cfRule type="duplicateValues" dxfId="243" priority="2921" stopIfTrue="1"/>
    <cfRule type="duplicateValues" dxfId="242" priority="2922" stopIfTrue="1"/>
  </conditionalFormatting>
  <conditionalFormatting sqref="A10:C10 AR10:IS10">
    <cfRule type="duplicateValues" dxfId="241" priority="2925" stopIfTrue="1"/>
    <cfRule type="duplicateValues" dxfId="240" priority="2926" stopIfTrue="1"/>
  </conditionalFormatting>
  <conditionalFormatting sqref="A12:C12 AR12:IS12">
    <cfRule type="duplicateValues" dxfId="239" priority="2929" stopIfTrue="1"/>
  </conditionalFormatting>
  <conditionalFormatting sqref="A14:C14 AR14:IS14">
    <cfRule type="duplicateValues" dxfId="238" priority="2931" stopIfTrue="1"/>
    <cfRule type="duplicateValues" dxfId="237" priority="2932" stopIfTrue="1"/>
  </conditionalFormatting>
  <conditionalFormatting sqref="A16:C16 AR16:IS16">
    <cfRule type="duplicateValues" dxfId="236" priority="2935" stopIfTrue="1"/>
    <cfRule type="duplicateValues" dxfId="235" priority="2936" stopIfTrue="1"/>
  </conditionalFormatting>
  <conditionalFormatting sqref="A18:C18 AR18:IS18">
    <cfRule type="duplicateValues" dxfId="234" priority="2939" stopIfTrue="1"/>
    <cfRule type="duplicateValues" dxfId="233" priority="2940" stopIfTrue="1"/>
  </conditionalFormatting>
  <conditionalFormatting sqref="A20:C20 AR20:IS20">
    <cfRule type="duplicateValues" dxfId="232" priority="2943" stopIfTrue="1"/>
    <cfRule type="duplicateValues" dxfId="231" priority="2944" stopIfTrue="1"/>
  </conditionalFormatting>
  <conditionalFormatting sqref="A24:C24 AR24:IS24">
    <cfRule type="duplicateValues" dxfId="230" priority="2947" stopIfTrue="1"/>
    <cfRule type="duplicateValues" dxfId="229" priority="2948" stopIfTrue="1"/>
  </conditionalFormatting>
  <conditionalFormatting sqref="A26:C26 AR26:IS26">
    <cfRule type="duplicateValues" dxfId="228" priority="2951" stopIfTrue="1"/>
    <cfRule type="duplicateValues" dxfId="227" priority="2952" stopIfTrue="1"/>
  </conditionalFormatting>
  <conditionalFormatting sqref="A28:C28 AR28:IS28">
    <cfRule type="duplicateValues" dxfId="226" priority="2955" stopIfTrue="1"/>
    <cfRule type="duplicateValues" dxfId="225" priority="2956" stopIfTrue="1"/>
  </conditionalFormatting>
  <conditionalFormatting sqref="A30:C30 AR30:IS30">
    <cfRule type="duplicateValues" dxfId="224" priority="2959" stopIfTrue="1"/>
    <cfRule type="duplicateValues" dxfId="223" priority="2960" stopIfTrue="1"/>
  </conditionalFormatting>
  <conditionalFormatting sqref="A32:C32 AR32:IS32">
    <cfRule type="duplicateValues" dxfId="222" priority="2963" stopIfTrue="1"/>
    <cfRule type="duplicateValues" dxfId="221" priority="2964" stopIfTrue="1"/>
    <cfRule type="duplicateValues" dxfId="220" priority="2965" stopIfTrue="1"/>
  </conditionalFormatting>
  <conditionalFormatting sqref="A34:C34 AR34:IS34">
    <cfRule type="duplicateValues" dxfId="219" priority="2969" stopIfTrue="1"/>
    <cfRule type="duplicateValues" dxfId="218" priority="2970" stopIfTrue="1"/>
  </conditionalFormatting>
  <conditionalFormatting sqref="A36:C36 AR36:IS36">
    <cfRule type="duplicateValues" dxfId="217" priority="2973" stopIfTrue="1"/>
    <cfRule type="duplicateValues" dxfId="216" priority="2974" stopIfTrue="1"/>
  </conditionalFormatting>
  <conditionalFormatting sqref="A38:C38 AR38:IS38">
    <cfRule type="duplicateValues" dxfId="215" priority="2977" stopIfTrue="1"/>
    <cfRule type="duplicateValues" dxfId="214" priority="2978" stopIfTrue="1"/>
  </conditionalFormatting>
  <conditionalFormatting sqref="A40:C40 AR40:IS40">
    <cfRule type="duplicateValues" dxfId="213" priority="2981" stopIfTrue="1"/>
  </conditionalFormatting>
  <conditionalFormatting sqref="A44:C44 AR44:IS44">
    <cfRule type="duplicateValues" dxfId="212" priority="2983" stopIfTrue="1"/>
    <cfRule type="duplicateValues" dxfId="211" priority="2984" stopIfTrue="1"/>
    <cfRule type="duplicateValues" dxfId="210" priority="2985" stopIfTrue="1"/>
  </conditionalFormatting>
  <conditionalFormatting sqref="A46:C46 AR46:IS46">
    <cfRule type="duplicateValues" dxfId="209" priority="2989" stopIfTrue="1"/>
    <cfRule type="duplicateValues" dxfId="208" priority="2990" stopIfTrue="1"/>
  </conditionalFormatting>
  <conditionalFormatting sqref="A48:C48 AR48:IS48">
    <cfRule type="duplicateValues" dxfId="207" priority="2993" stopIfTrue="1"/>
    <cfRule type="duplicateValues" dxfId="206" priority="2994" stopIfTrue="1"/>
  </conditionalFormatting>
  <conditionalFormatting sqref="A50:C50 AR50:IS50">
    <cfRule type="duplicateValues" dxfId="205" priority="2997" stopIfTrue="1"/>
    <cfRule type="duplicateValues" dxfId="204" priority="2998" stopIfTrue="1"/>
  </conditionalFormatting>
  <conditionalFormatting sqref="A52:C52 AR52:IS52">
    <cfRule type="duplicateValues" dxfId="203" priority="3001" stopIfTrue="1"/>
    <cfRule type="duplicateValues" dxfId="202" priority="3002" stopIfTrue="1"/>
  </conditionalFormatting>
  <conditionalFormatting sqref="A54:C54 AR54:IS54">
    <cfRule type="duplicateValues" dxfId="201" priority="3005" stopIfTrue="1"/>
    <cfRule type="duplicateValues" dxfId="200" priority="3006" stopIfTrue="1"/>
  </conditionalFormatting>
  <conditionalFormatting sqref="A56:C56 AR56:IS56">
    <cfRule type="duplicateValues" dxfId="199" priority="3009" stopIfTrue="1"/>
    <cfRule type="duplicateValues" dxfId="198" priority="3010" stopIfTrue="1"/>
  </conditionalFormatting>
  <conditionalFormatting sqref="A58:C58 AR58:IS58">
    <cfRule type="duplicateValues" dxfId="197" priority="3013" stopIfTrue="1"/>
    <cfRule type="duplicateValues" dxfId="196" priority="3014" stopIfTrue="1"/>
  </conditionalFormatting>
  <conditionalFormatting sqref="A60:C60 AR60:IS60">
    <cfRule type="duplicateValues" dxfId="195" priority="3017" stopIfTrue="1"/>
    <cfRule type="duplicateValues" dxfId="194" priority="3018" stopIfTrue="1"/>
  </conditionalFormatting>
  <conditionalFormatting sqref="E20:AQ20">
    <cfRule type="duplicateValues" dxfId="193" priority="3027" stopIfTrue="1"/>
  </conditionalFormatting>
  <conditionalFormatting sqref="AQ50">
    <cfRule type="duplicateValues" dxfId="192" priority="22" stopIfTrue="1"/>
    <cfRule type="duplicateValues" dxfId="191" priority="23" stopIfTrue="1"/>
    <cfRule type="duplicateValues" dxfId="190" priority="24" stopIfTrue="1"/>
  </conditionalFormatting>
  <conditionalFormatting sqref="AQ50">
    <cfRule type="duplicateValues" dxfId="189" priority="20" stopIfTrue="1"/>
    <cfRule type="duplicateValues" dxfId="188" priority="21" stopIfTrue="1"/>
  </conditionalFormatting>
  <conditionalFormatting sqref="E50:AP50">
    <cfRule type="duplicateValues" dxfId="187" priority="15" stopIfTrue="1"/>
    <cfRule type="duplicateValues" dxfId="186" priority="16" stopIfTrue="1"/>
    <cfRule type="duplicateValues" dxfId="185" priority="17" stopIfTrue="1"/>
  </conditionalFormatting>
  <conditionalFormatting sqref="E50:AP50">
    <cfRule type="duplicateValues" dxfId="184" priority="18" stopIfTrue="1"/>
    <cfRule type="duplicateValues" dxfId="183" priority="19" stopIfTrue="1"/>
  </conditionalFormatting>
  <conditionalFormatting sqref="E50:AP50">
    <cfRule type="duplicateValues" dxfId="182" priority="14" stopIfTrue="1"/>
  </conditionalFormatting>
  <conditionalFormatting sqref="E50:AQ50">
    <cfRule type="duplicateValues" dxfId="181" priority="13"/>
  </conditionalFormatting>
  <conditionalFormatting sqref="AQ4">
    <cfRule type="duplicateValues" dxfId="180" priority="10" stopIfTrue="1"/>
    <cfRule type="duplicateValues" dxfId="179" priority="11" stopIfTrue="1"/>
    <cfRule type="duplicateValues" dxfId="178" priority="12" stopIfTrue="1"/>
  </conditionalFormatting>
  <conditionalFormatting sqref="AQ4">
    <cfRule type="duplicateValues" dxfId="177" priority="8" stopIfTrue="1"/>
    <cfRule type="duplicateValues" dxfId="176" priority="9" stopIfTrue="1"/>
  </conditionalFormatting>
  <conditionalFormatting sqref="E4:AP4">
    <cfRule type="duplicateValues" dxfId="175" priority="3" stopIfTrue="1"/>
    <cfRule type="duplicateValues" dxfId="174" priority="4" stopIfTrue="1"/>
    <cfRule type="duplicateValues" dxfId="173" priority="5" stopIfTrue="1"/>
  </conditionalFormatting>
  <conditionalFormatting sqref="E4:AP4">
    <cfRule type="duplicateValues" dxfId="172" priority="6" stopIfTrue="1"/>
    <cfRule type="duplicateValues" dxfId="171" priority="7" stopIfTrue="1"/>
  </conditionalFormatting>
  <conditionalFormatting sqref="E4:AP4">
    <cfRule type="duplicateValues" dxfId="170" priority="2" stopIfTrue="1"/>
  </conditionalFormatting>
  <conditionalFormatting sqref="E4:AQ4">
    <cfRule type="duplicateValues" dxfId="169" priority="1"/>
  </conditionalFormatting>
  <printOptions horizontalCentered="1"/>
  <pageMargins left="0.25" right="0.19685039400000001" top="0" bottom="0" header="0" footer="0"/>
  <pageSetup paperSize="9" orientation="portrait" horizontalDpi="300" verticalDpi="300" r:id="rId1"/>
  <headerFooter alignWithMargins="0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opLeftCell="A4" workbookViewId="0">
      <selection activeCell="G12" sqref="G12"/>
    </sheetView>
  </sheetViews>
  <sheetFormatPr defaultColWidth="9.453125" defaultRowHeight="13.9"/>
  <cols>
    <col min="1" max="1" width="9.453125" style="3"/>
    <col min="2" max="7" width="25.81640625" style="3" customWidth="1"/>
    <col min="8" max="16384" width="9.453125" style="3"/>
  </cols>
  <sheetData>
    <row r="1" spans="1:9">
      <c r="A1" s="13" t="s">
        <v>19</v>
      </c>
      <c r="B1" s="13"/>
      <c r="C1" s="13"/>
      <c r="D1" s="13"/>
      <c r="E1" s="13"/>
      <c r="F1" s="13"/>
      <c r="G1" s="13"/>
    </row>
    <row r="2" spans="1:9" ht="19.899999999999999">
      <c r="A2" s="129" t="s">
        <v>143</v>
      </c>
      <c r="B2" s="129"/>
      <c r="C2" s="129"/>
      <c r="D2" s="129"/>
      <c r="E2" s="129"/>
      <c r="F2" s="129"/>
      <c r="G2" s="129"/>
    </row>
    <row r="3" spans="1:9" ht="9.75" customHeight="1">
      <c r="A3" s="22"/>
      <c r="B3" s="22"/>
      <c r="C3" s="22"/>
      <c r="D3" s="22"/>
      <c r="E3" s="22"/>
      <c r="F3" s="22"/>
      <c r="G3" s="22"/>
    </row>
    <row r="4" spans="1:9" ht="20.25">
      <c r="A4" s="22"/>
      <c r="B4" s="23" t="s">
        <v>20</v>
      </c>
      <c r="C4" s="24">
        <f>HLOOKUP(G4,'TKB Khối 7.8 ca chiều'!D2:AP63,62,0)</f>
        <v>0</v>
      </c>
      <c r="D4" s="22"/>
      <c r="E4" s="13"/>
      <c r="F4" s="22" t="s">
        <v>21</v>
      </c>
      <c r="G4" s="21" t="s">
        <v>146</v>
      </c>
    </row>
    <row r="5" spans="1:9" ht="15" customHeight="1" thickBot="1">
      <c r="A5" s="130"/>
      <c r="B5" s="130"/>
      <c r="C5" s="4"/>
    </row>
    <row r="6" spans="1:9" ht="14.65" thickTop="1" thickBot="1">
      <c r="A6" s="5" t="s">
        <v>22</v>
      </c>
      <c r="B6" s="8" t="s">
        <v>23</v>
      </c>
      <c r="C6" s="8" t="s">
        <v>24</v>
      </c>
      <c r="D6" s="8" t="s">
        <v>25</v>
      </c>
      <c r="E6" s="8" t="s">
        <v>26</v>
      </c>
      <c r="F6" s="8" t="s">
        <v>27</v>
      </c>
      <c r="G6" s="9" t="s">
        <v>28</v>
      </c>
    </row>
    <row r="7" spans="1:9" ht="18" customHeight="1" thickTop="1">
      <c r="A7" s="10">
        <v>1</v>
      </c>
      <c r="B7" s="15" t="str">
        <f>HLOOKUP($G$4,'TKB Khối 7.8 ca chiều'!$D$2:$AP$72,2,0)</f>
        <v>ANH</v>
      </c>
      <c r="C7" s="15" t="str">
        <f>HLOOKUP($G$4,'TKB Khối 7.8 ca chiều'!$D$2:$AP$72,12,0)</f>
        <v>TIN</v>
      </c>
      <c r="D7" s="15" t="str">
        <f>HLOOKUP($G$4,'TKB Khối 7.8 ca chiều'!$D$2:$AP$72,22,0)</f>
        <v>ĐỊA</v>
      </c>
      <c r="E7" s="15" t="str">
        <f>HLOOKUP($G$4,'TKB Khối 7.8 ca chiều'!$D$2:$AP$72,32,0)</f>
        <v>TIN</v>
      </c>
      <c r="F7" s="15" t="str">
        <f>HLOOKUP($G$4,'TKB Khối 7.8 ca chiều'!$D$2:$AP$72,42,0)</f>
        <v>MT</v>
      </c>
      <c r="G7" s="16" t="str">
        <f>HLOOKUP($G$4,'TKB Khối 7.8 ca chiều'!$D$2:$AP$72,52,0)</f>
        <v>TOÁN</v>
      </c>
    </row>
    <row r="8" spans="1:9" ht="18" customHeight="1">
      <c r="A8" s="11">
        <v>2</v>
      </c>
      <c r="B8" s="17" t="str">
        <f>HLOOKUP($G$4,'TKB Khối 7.8 ca chiều'!$D$2:$AP$72,4,0)</f>
        <v>VĂN</v>
      </c>
      <c r="C8" s="17" t="str">
        <f>HLOOKUP($G$4,'TKB Khối 7.8 ca chiều'!$D$2:$AP$72,14,0)</f>
        <v>TOÁN</v>
      </c>
      <c r="D8" s="17" t="str">
        <f>HLOOKUP($G$4,'TKB Khối 7.8 ca chiều'!$D$2:$AP$72,24,0)</f>
        <v>VĂN</v>
      </c>
      <c r="E8" s="17" t="str">
        <f>HLOOKUP($G$4,'TKB Khối 7.8 ca chiều'!$D$2:$AP$72,34,0)</f>
        <v>ĐỊA</v>
      </c>
      <c r="F8" s="17" t="str">
        <f>HLOOKUP($G$4,'TKB Khối 7.8 ca chiều'!$D$2:$AP$72,44,0)</f>
        <v>TOÁN</v>
      </c>
      <c r="G8" s="18" t="str">
        <f>HLOOKUP($G$4,'TKB Khối 7.8 ca chiều'!$D$2:$AP$72,54,0)</f>
        <v>GDCD</v>
      </c>
    </row>
    <row r="9" spans="1:9" ht="18" customHeight="1">
      <c r="A9" s="11">
        <v>3</v>
      </c>
      <c r="B9" s="17" t="str">
        <f>HLOOKUP($G$4,'TKB Khối 7.8 ca chiều'!$D$2:$AP$72,6,0)</f>
        <v>ANH</v>
      </c>
      <c r="C9" s="17" t="str">
        <f>HLOOKUP($G$4,'TKB Khối 7.8 ca chiều'!$D$2:$AP$72,16,0)</f>
        <v>NHẠC</v>
      </c>
      <c r="D9" s="17" t="str">
        <f>HLOOKUP($G$4,'TKB Khối 7.8 ca chiều'!$D$2:$AP$72,26,0)</f>
        <v>VĂN</v>
      </c>
      <c r="E9" s="17" t="str">
        <f>HLOOKUP($G$4,'TKB Khối 7.8 ca chiều'!$D$2:$AP$72,36,0)</f>
        <v>ANH</v>
      </c>
      <c r="F9" s="17" t="str">
        <f>HLOOKUP($G$4,'TKB Khối 7.8 ca chiều'!$D$2:$AP$72,46,0)</f>
        <v>TOÁN</v>
      </c>
      <c r="G9" s="18" t="str">
        <f>HLOOKUP($G$4,'TKB Khối 7.8 ca chiều'!$D$2:$AP$72,56,0)</f>
        <v>LÝ</v>
      </c>
    </row>
    <row r="10" spans="1:9" ht="18" customHeight="1">
      <c r="A10" s="11">
        <v>4</v>
      </c>
      <c r="B10" s="17" t="str">
        <f>HLOOKUP($G$4,'TKB Khối 7.8 ca chiều'!$D$2:$AP$72,8,0)</f>
        <v>C.NGHỆ</v>
      </c>
      <c r="C10" s="17" t="str">
        <f>HLOOKUP($G$4,'TKB Khối 7.8 ca chiều'!$D$2:$AP$72,18,0)</f>
        <v>SỬ</v>
      </c>
      <c r="D10" s="17" t="str">
        <f>HLOOKUP($G$4,'TKB Khối 7.8 ca chiều'!$D$2:$AP$72,28,0)</f>
        <v>HÓA</v>
      </c>
      <c r="E10" s="17" t="str">
        <f>HLOOKUP($G$4,'TKB Khối 7.8 ca chiều'!$D$2:$AP$72,38,0)</f>
        <v>VĂN</v>
      </c>
      <c r="F10" s="17" t="str">
        <f>HLOOKUP($G$4,'TKB Khối 7.8 ca chiều'!$D$2:$AP$72,48,0)</f>
        <v>SINH</v>
      </c>
      <c r="G10" s="18" t="str">
        <f>HLOOKUP($G$4,'TKB Khối 7.8 ca chiều'!$D$2:$AP$72,58,0)</f>
        <v>TD</v>
      </c>
      <c r="I10" s="3" t="s">
        <v>29</v>
      </c>
    </row>
    <row r="11" spans="1:9" ht="18" customHeight="1" thickBot="1">
      <c r="A11" s="12">
        <v>5</v>
      </c>
      <c r="B11" s="25" t="str">
        <f>HLOOKUP($G$4,'TKB Khối 7.8 ca chiều'!$D$2:$AP$72,10,0)</f>
        <v>SHT</v>
      </c>
      <c r="C11" s="19" t="str">
        <f>HLOOKUP($G$4,'TKB Khối 7.8 ca chiều'!$D$2:$AP$72,20,0)</f>
        <v>HÓA</v>
      </c>
      <c r="D11" s="19" t="str">
        <f>HLOOKUP($G$4,'TKB Khối 7.8 ca chiều'!$D$2:$AP$72,30,0)</f>
        <v>SINH</v>
      </c>
      <c r="E11" s="19">
        <f>HLOOKUP($G$4,'TKB Khối 7.8 ca chiều'!$D$2:$AP$72,40,0)</f>
        <v>0</v>
      </c>
      <c r="F11" s="19" t="str">
        <f>HLOOKUP($G$4,'TKB Khối 7.8 ca chiều'!$D$2:$AP$72,50,0)</f>
        <v>TD</v>
      </c>
      <c r="G11" s="20" t="str">
        <f>HLOOKUP($G$4,'TKB Khối 7.8 ca chiều'!$D$2:$AP$72,60,0)</f>
        <v>SHL</v>
      </c>
    </row>
    <row r="12" spans="1:9" ht="14.25" thickTop="1">
      <c r="B12" s="13"/>
      <c r="C12" s="13"/>
      <c r="D12" s="13"/>
      <c r="E12" s="14" t="s">
        <v>31</v>
      </c>
      <c r="F12" s="13"/>
      <c r="G12" s="13"/>
    </row>
    <row r="14" spans="1:9">
      <c r="B14" s="6"/>
    </row>
    <row r="15" spans="1:9">
      <c r="C15" s="7" t="s">
        <v>29</v>
      </c>
    </row>
    <row r="17" spans="1:4">
      <c r="D17" s="3" t="s">
        <v>29</v>
      </c>
    </row>
    <row r="18" spans="1:4">
      <c r="C18" s="3" t="s">
        <v>29</v>
      </c>
    </row>
    <row r="20" spans="1:4">
      <c r="A20" s="3" t="s">
        <v>30</v>
      </c>
    </row>
  </sheetData>
  <sheetProtection password="C690" sheet="1" selectLockedCells="1"/>
  <mergeCells count="2">
    <mergeCell ref="A2:G2"/>
    <mergeCell ref="A5:B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S66"/>
  <sheetViews>
    <sheetView topLeftCell="A3" zoomScale="55" zoomScaleNormal="55" workbookViewId="0">
      <selection activeCell="B3" sqref="B3"/>
    </sheetView>
  </sheetViews>
  <sheetFormatPr defaultColWidth="9.1796875" defaultRowHeight="15"/>
  <cols>
    <col min="1" max="1" width="12.81640625" style="29" bestFit="1" customWidth="1"/>
    <col min="2" max="2" width="15.453125" style="29" customWidth="1"/>
    <col min="3" max="3" width="6.453125" style="29" hidden="1" customWidth="1"/>
    <col min="4" max="4" width="27.81640625" style="29" customWidth="1"/>
    <col min="5" max="5" width="15.1796875" style="29" customWidth="1"/>
    <col min="6" max="23" width="11.1796875" style="29" bestFit="1" customWidth="1"/>
    <col min="24" max="24" width="9.81640625" style="29" bestFit="1" customWidth="1"/>
    <col min="25" max="25" width="10.1796875" style="29" bestFit="1" customWidth="1"/>
    <col min="26" max="26" width="9" style="29" bestFit="1" customWidth="1"/>
    <col min="27" max="28" width="10.1796875" style="29" bestFit="1" customWidth="1"/>
    <col min="29" max="29" width="9.453125" style="29" bestFit="1" customWidth="1"/>
    <col min="30" max="31" width="10.1796875" style="29" bestFit="1" customWidth="1"/>
    <col min="32" max="32" width="8.81640625" style="29" bestFit="1" customWidth="1"/>
    <col min="33" max="34" width="10.1796875" style="29" bestFit="1" customWidth="1"/>
    <col min="35" max="35" width="8.1796875" style="29" bestFit="1" customWidth="1"/>
    <col min="36" max="36" width="10" style="29" bestFit="1" customWidth="1"/>
    <col min="37" max="37" width="10.1796875" style="29" bestFit="1" customWidth="1"/>
    <col min="38" max="38" width="9.1796875" style="29"/>
    <col min="39" max="39" width="9" style="29" bestFit="1" customWidth="1"/>
    <col min="40" max="40" width="10.1796875" style="29" bestFit="1" customWidth="1"/>
    <col min="41" max="42" width="8.453125" style="29" bestFit="1" customWidth="1"/>
    <col min="43" max="43" width="8.1796875" style="29" bestFit="1" customWidth="1"/>
    <col min="44" max="44" width="9.1796875" style="29"/>
    <col min="45" max="45" width="11" style="29" bestFit="1" customWidth="1"/>
    <col min="46" max="16384" width="9.1796875" style="29"/>
  </cols>
  <sheetData>
    <row r="2" spans="1:45">
      <c r="B2" s="47"/>
    </row>
    <row r="3" spans="1:45" ht="30">
      <c r="A3" s="49" t="s">
        <v>135</v>
      </c>
      <c r="B3" s="47" t="s">
        <v>118</v>
      </c>
    </row>
    <row r="4" spans="1:45" ht="15.4" thickBot="1">
      <c r="B4" s="48"/>
      <c r="AS4" s="29" t="e">
        <f>TRANSPOSE('Giáo viên'!A69:B69)</f>
        <v>#VALUE!</v>
      </c>
    </row>
    <row r="5" spans="1:45" ht="15.4" thickBot="1">
      <c r="A5" s="2" t="s">
        <v>0</v>
      </c>
      <c r="B5" s="1" t="s">
        <v>200</v>
      </c>
      <c r="C5" s="1"/>
      <c r="D5" s="26" t="s">
        <v>50</v>
      </c>
      <c r="E5" s="26" t="s">
        <v>219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7"/>
      <c r="AP5" s="27"/>
      <c r="AQ5" s="28"/>
    </row>
    <row r="6" spans="1:45" ht="15.75" thickTop="1">
      <c r="A6" s="134" t="s">
        <v>1</v>
      </c>
      <c r="B6" s="30">
        <v>1</v>
      </c>
      <c r="C6" s="31">
        <v>1</v>
      </c>
      <c r="D6" s="32" t="s">
        <v>205</v>
      </c>
      <c r="E6" s="32"/>
    </row>
    <row r="7" spans="1:45" ht="15.4">
      <c r="A7" s="132"/>
      <c r="B7" s="33"/>
      <c r="C7" s="34">
        <v>2</v>
      </c>
      <c r="D7" s="35"/>
      <c r="E7" s="35" t="str">
        <f>_xlfn.IFNA(INDEX('TKB Khối 7.8 ca chiều'!$D$2:$AP$2, 1, MATCH($B$3, 'TKB Khối 7.8 ca chiều'!$D5:$AP5,0)), "-")</f>
        <v>-</v>
      </c>
    </row>
    <row r="8" spans="1:45" ht="15.4">
      <c r="A8" s="132"/>
      <c r="B8" s="36">
        <v>2</v>
      </c>
      <c r="C8" s="34">
        <v>3</v>
      </c>
      <c r="D8" s="37" t="s">
        <v>206</v>
      </c>
      <c r="E8" s="37" t="str">
        <f>_xlfn.IFNA(INDEX('TKB Khối 7.8 ca chiều'!$D$2:$AP$2, 1, MATCH($B$3, 'TKB Khối 7.8 ca chiều'!$D6:$AP6,0)), "-")</f>
        <v>-</v>
      </c>
    </row>
    <row r="9" spans="1:45" ht="15.4">
      <c r="A9" s="132"/>
      <c r="B9" s="33"/>
      <c r="C9" s="34">
        <v>4</v>
      </c>
      <c r="D9" s="35"/>
      <c r="E9" s="35" t="str">
        <f>_xlfn.IFNA(INDEX('TKB Khối 7.8 ca chiều'!$D$2:$AP$2, 1, MATCH($B$3, 'TKB Khối 7.8 ca chiều'!$D7:$AP7,0)), "-")</f>
        <v>-</v>
      </c>
    </row>
    <row r="10" spans="1:45" ht="15.4">
      <c r="A10" s="132"/>
      <c r="B10" s="36">
        <v>3</v>
      </c>
      <c r="C10" s="34">
        <v>5</v>
      </c>
      <c r="D10" s="37" t="s">
        <v>207</v>
      </c>
      <c r="E10" s="37" t="str">
        <f>_xlfn.IFNA(INDEX('TKB Khối 7.8 ca chiều'!$D$2:$AP$2, 1, MATCH($B$3, 'TKB Khối 7.8 ca chiều'!$D8:$AP8,0)), "-")</f>
        <v>-</v>
      </c>
    </row>
    <row r="11" spans="1:45" ht="15.4">
      <c r="A11" s="132"/>
      <c r="B11" s="33"/>
      <c r="C11" s="34">
        <v>6</v>
      </c>
      <c r="D11" s="35"/>
      <c r="E11" s="35" t="str">
        <f>_xlfn.IFNA(INDEX('TKB Khối 7.8 ca chiều'!$D$2:$AP$2, 1, MATCH($B$3, 'TKB Khối 7.8 ca chiều'!$D9:$AP9,0)), "-")</f>
        <v>-</v>
      </c>
    </row>
    <row r="12" spans="1:45" ht="15.4">
      <c r="A12" s="132"/>
      <c r="B12" s="36">
        <v>4</v>
      </c>
      <c r="C12" s="34">
        <v>7</v>
      </c>
      <c r="D12" s="37" t="s">
        <v>208</v>
      </c>
      <c r="E12" s="37" t="str">
        <f>_xlfn.IFNA(INDEX('TKB Khối 7.8 ca chiều'!$D$2:$AP$2, 1, MATCH($B$3, 'TKB Khối 7.8 ca chiều'!$D10:$AP10,0)), "-")</f>
        <v>-</v>
      </c>
    </row>
    <row r="13" spans="1:45" ht="15.4">
      <c r="A13" s="132"/>
      <c r="B13" s="33"/>
      <c r="C13" s="34">
        <v>8</v>
      </c>
      <c r="D13" s="35"/>
      <c r="E13" s="35" t="str">
        <f>_xlfn.IFNA(INDEX('TKB Khối 7.8 ca chiều'!$D$2:$AP$2, 1, MATCH($B$3, 'TKB Khối 7.8 ca chiều'!$D11:$AP11,0)), "-")</f>
        <v>-</v>
      </c>
    </row>
    <row r="14" spans="1:45" ht="15.4">
      <c r="A14" s="132"/>
      <c r="B14" s="36">
        <v>5</v>
      </c>
      <c r="C14" s="34">
        <v>9</v>
      </c>
      <c r="D14" s="37" t="s">
        <v>209</v>
      </c>
      <c r="E14" s="37" t="str">
        <f>_xlfn.IFNA(INDEX('TKB Khối 7.8 ca chiều'!$D$2:$AP$2, 1, MATCH($B$3, 'TKB Khối 7.8 ca chiều'!$D12:$AP12,0)), "-")</f>
        <v>-</v>
      </c>
      <c r="L14" s="48"/>
    </row>
    <row r="15" spans="1:45" ht="15.75" thickBot="1">
      <c r="A15" s="132"/>
      <c r="B15" s="38"/>
      <c r="C15" s="34">
        <v>10</v>
      </c>
      <c r="D15" s="39"/>
      <c r="E15" s="39" t="str">
        <f>_xlfn.IFNA(INDEX('TKB Khối 7.8 ca chiều'!$D$2:$AP$2, 1, MATCH($B$3, 'TKB Khối 7.8 ca chiều'!$D13:$AP13,0)), "-")</f>
        <v>-</v>
      </c>
      <c r="L15" s="47"/>
    </row>
    <row r="16" spans="1:45" ht="15.4">
      <c r="A16" s="131" t="s">
        <v>2</v>
      </c>
      <c r="B16" s="40">
        <v>1</v>
      </c>
      <c r="C16" s="34">
        <v>11</v>
      </c>
      <c r="D16" s="32" t="s">
        <v>205</v>
      </c>
      <c r="E16" s="32" t="str">
        <f>_xlfn.IFNA(INDEX('TKB Khối 7.8 ca chiều'!$D$2:$AP$2, 1, MATCH($B$3, 'TKB Khối 7.8 ca chiều'!$D14:$AP14,0)), "-")</f>
        <v>8A2</v>
      </c>
      <c r="K16" s="41"/>
    </row>
    <row r="17" spans="1:6" ht="15.4">
      <c r="A17" s="132"/>
      <c r="B17" s="33"/>
      <c r="C17" s="34">
        <v>12</v>
      </c>
      <c r="D17" s="35"/>
      <c r="E17" s="35" t="str">
        <f>_xlfn.IFNA(INDEX('TKB Khối 7.8 ca chiều'!$D$2:$AP$2, 1, MATCH($B$3, 'TKB Khối 7.8 ca chiều'!$D15:$AP15,0)), "-")</f>
        <v>-</v>
      </c>
    </row>
    <row r="18" spans="1:6" ht="15.4">
      <c r="A18" s="132"/>
      <c r="B18" s="36">
        <v>2</v>
      </c>
      <c r="C18" s="34">
        <v>13</v>
      </c>
      <c r="D18" s="37" t="s">
        <v>206</v>
      </c>
      <c r="E18" s="37" t="str">
        <f>_xlfn.IFNA(INDEX('TKB Khối 7.8 ca chiều'!$D$2:$AP$2, 1, MATCH($B$3, 'TKB Khối 7.8 ca chiều'!$D16:$AP16,0)), "-")</f>
        <v>-</v>
      </c>
    </row>
    <row r="19" spans="1:6" ht="15.4">
      <c r="A19" s="132"/>
      <c r="B19" s="33"/>
      <c r="C19" s="34">
        <v>14</v>
      </c>
      <c r="D19" s="35"/>
      <c r="E19" s="35" t="str">
        <f>_xlfn.IFNA(INDEX('TKB Khối 7.8 ca chiều'!$D$2:$AP$2, 1, MATCH($B$3, 'TKB Khối 7.8 ca chiều'!$D17:$AP17,0)), "-")</f>
        <v>-</v>
      </c>
    </row>
    <row r="20" spans="1:6" ht="15.4">
      <c r="A20" s="132"/>
      <c r="B20" s="36">
        <v>3</v>
      </c>
      <c r="C20" s="34">
        <v>15</v>
      </c>
      <c r="D20" s="37" t="s">
        <v>207</v>
      </c>
      <c r="E20" s="37" t="str">
        <f>_xlfn.IFNA(INDEX('TKB Khối 7.8 ca chiều'!$D$2:$AP$2, 1, MATCH($B$3, 'TKB Khối 7.8 ca chiều'!$D18:$AP18,0)), "-")</f>
        <v>7A9</v>
      </c>
    </row>
    <row r="21" spans="1:6" ht="15.4">
      <c r="A21" s="132"/>
      <c r="B21" s="33"/>
      <c r="C21" s="34">
        <v>16</v>
      </c>
      <c r="D21" s="35"/>
      <c r="E21" s="35" t="str">
        <f>_xlfn.IFNA(INDEX('TKB Khối 7.8 ca chiều'!$D$2:$AP$2, 1, MATCH($B$3, 'TKB Khối 7.8 ca chiều'!$D19:$AP19,0)), "-")</f>
        <v>-</v>
      </c>
    </row>
    <row r="22" spans="1:6" ht="15.4">
      <c r="A22" s="132"/>
      <c r="B22" s="36">
        <v>4</v>
      </c>
      <c r="C22" s="34">
        <v>17</v>
      </c>
      <c r="D22" s="37" t="s">
        <v>208</v>
      </c>
      <c r="E22" s="37" t="str">
        <f>_xlfn.IFNA(INDEX('TKB Khối 7.8 ca chiều'!$D$2:$AP$2, 1, MATCH($B$3, 'TKB Khối 7.8 ca chiều'!$D20:$AP20,0)), "-")</f>
        <v>8A15</v>
      </c>
      <c r="F22" s="50"/>
    </row>
    <row r="23" spans="1:6" ht="15.4">
      <c r="A23" s="132"/>
      <c r="B23" s="33"/>
      <c r="C23" s="34">
        <v>18</v>
      </c>
      <c r="D23" s="35"/>
      <c r="E23" s="35" t="str">
        <f>_xlfn.IFNA(INDEX('TKB Khối 7.8 ca chiều'!$D$2:$AP$2, 1, MATCH($B$3, 'TKB Khối 7.8 ca chiều'!$D21:$AP21,0)), "-")</f>
        <v>-</v>
      </c>
    </row>
    <row r="24" spans="1:6" ht="15.4">
      <c r="A24" s="132"/>
      <c r="B24" s="36">
        <v>5</v>
      </c>
      <c r="C24" s="34">
        <v>19</v>
      </c>
      <c r="D24" s="37" t="s">
        <v>209</v>
      </c>
      <c r="E24" s="37" t="str">
        <f>_xlfn.IFNA(INDEX('TKB Khối 7.8 ca chiều'!$D$2:$AP$2, 1, MATCH($B$3, 'TKB Khối 7.8 ca chiều'!$D22:$AP22,0)), "-")</f>
        <v>8A15</v>
      </c>
    </row>
    <row r="25" spans="1:6" ht="15.75" thickBot="1">
      <c r="A25" s="135"/>
      <c r="B25" s="42"/>
      <c r="C25" s="34">
        <v>20</v>
      </c>
      <c r="D25" s="39"/>
      <c r="E25" s="39" t="str">
        <f>_xlfn.IFNA(INDEX('TKB Khối 7.8 ca chiều'!$D$2:$AP$2, 1, MATCH($B$3, 'TKB Khối 7.8 ca chiều'!$D23:$AP23,0)), "-")</f>
        <v>-</v>
      </c>
    </row>
    <row r="26" spans="1:6" ht="15.4">
      <c r="A26" s="131" t="s">
        <v>3</v>
      </c>
      <c r="B26" s="40">
        <v>1</v>
      </c>
      <c r="C26" s="34">
        <v>21</v>
      </c>
      <c r="D26" s="32" t="s">
        <v>205</v>
      </c>
      <c r="E26" s="32" t="str">
        <f>_xlfn.IFNA(INDEX('TKB Khối 7.8 ca chiều'!$D$2:$AP$2, 1, MATCH($B$3, 'TKB Khối 7.8 ca chiều'!$D24:$AP24,0)), "-")</f>
        <v>-</v>
      </c>
    </row>
    <row r="27" spans="1:6" ht="15.4">
      <c r="A27" s="132"/>
      <c r="B27" s="33"/>
      <c r="C27" s="34">
        <v>22</v>
      </c>
      <c r="D27" s="35"/>
      <c r="E27" s="35" t="str">
        <f>_xlfn.IFNA(INDEX('TKB Khối 7.8 ca chiều'!$D$2:$AP$2, 1, MATCH($B$3, 'TKB Khối 7.8 ca chiều'!$D25:$AP25,0)), "-")</f>
        <v>-</v>
      </c>
    </row>
    <row r="28" spans="1:6" ht="15.4">
      <c r="A28" s="132"/>
      <c r="B28" s="36">
        <v>2</v>
      </c>
      <c r="C28" s="34">
        <v>23</v>
      </c>
      <c r="D28" s="37" t="s">
        <v>206</v>
      </c>
      <c r="E28" s="37" t="str">
        <f>_xlfn.IFNA(INDEX('TKB Khối 7.8 ca chiều'!$D$2:$AP$2, 1, MATCH($B$3, 'TKB Khối 7.8 ca chiều'!$D26:$AP26,0)), "-")</f>
        <v>7A9</v>
      </c>
    </row>
    <row r="29" spans="1:6" ht="15.4">
      <c r="A29" s="132"/>
      <c r="B29" s="33"/>
      <c r="C29" s="34">
        <v>24</v>
      </c>
      <c r="D29" s="35"/>
      <c r="E29" s="35" t="str">
        <f>_xlfn.IFNA(INDEX('TKB Khối 7.8 ca chiều'!$D$2:$AP$2, 1, MATCH($B$3, 'TKB Khối 7.8 ca chiều'!$D27:$AP27,0)), "-")</f>
        <v>-</v>
      </c>
    </row>
    <row r="30" spans="1:6" ht="15.4">
      <c r="A30" s="132"/>
      <c r="B30" s="36">
        <v>3</v>
      </c>
      <c r="C30" s="34">
        <v>25</v>
      </c>
      <c r="D30" s="37" t="s">
        <v>207</v>
      </c>
      <c r="E30" s="37" t="str">
        <f>_xlfn.IFNA(INDEX('TKB Khối 7.8 ca chiều'!$D$2:$AP$2, 1, MATCH($B$3, 'TKB Khối 7.8 ca chiều'!$D28:$AP28,0)), "-")</f>
        <v>-</v>
      </c>
    </row>
    <row r="31" spans="1:6" ht="15.4">
      <c r="A31" s="132"/>
      <c r="B31" s="33"/>
      <c r="C31" s="34">
        <v>26</v>
      </c>
      <c r="D31" s="35"/>
      <c r="E31" s="35" t="str">
        <f>_xlfn.IFNA(INDEX('TKB Khối 7.8 ca chiều'!$D$2:$AP$2, 1, MATCH($B$3, 'TKB Khối 7.8 ca chiều'!$D29:$AP29,0)), "-")</f>
        <v>-</v>
      </c>
    </row>
    <row r="32" spans="1:6" ht="15.4">
      <c r="A32" s="132"/>
      <c r="B32" s="36">
        <v>4</v>
      </c>
      <c r="C32" s="34">
        <v>27</v>
      </c>
      <c r="D32" s="37" t="s">
        <v>208</v>
      </c>
      <c r="E32" s="37" t="str">
        <f>_xlfn.IFNA(INDEX('TKB Khối 7.8 ca chiều'!$D$2:$AP$2, 1, MATCH($B$3, 'TKB Khối 7.8 ca chiều'!$D30:$AP30,0)), "-")</f>
        <v>8A6</v>
      </c>
    </row>
    <row r="33" spans="1:9" ht="15.4">
      <c r="A33" s="132"/>
      <c r="B33" s="33"/>
      <c r="C33" s="34">
        <v>28</v>
      </c>
      <c r="D33" s="35"/>
      <c r="E33" s="35" t="str">
        <f>_xlfn.IFNA(INDEX('TKB Khối 7.8 ca chiều'!$D$2:$AP$2, 1, MATCH($B$3, 'TKB Khối 7.8 ca chiều'!$D31:$AP31,0)), "-")</f>
        <v>-</v>
      </c>
    </row>
    <row r="34" spans="1:9" ht="15.4">
      <c r="A34" s="132"/>
      <c r="B34" s="36">
        <v>5</v>
      </c>
      <c r="C34" s="34">
        <v>29</v>
      </c>
      <c r="D34" s="37" t="s">
        <v>209</v>
      </c>
      <c r="E34" s="37" t="str">
        <f>_xlfn.IFNA(INDEX('TKB Khối 7.8 ca chiều'!$D$2:$AP$2, 1, MATCH($B$3, 'TKB Khối 7.8 ca chiều'!$D32:$AP32,0)), "-")</f>
        <v>8A6</v>
      </c>
    </row>
    <row r="35" spans="1:9" ht="15.75" thickBot="1">
      <c r="A35" s="135"/>
      <c r="B35" s="42"/>
      <c r="C35" s="34">
        <v>30</v>
      </c>
      <c r="D35" s="39"/>
      <c r="E35" s="39" t="str">
        <f>_xlfn.IFNA(INDEX('TKB Khối 7.8 ca chiều'!$D$2:$AP$2, 1, MATCH($B$3, 'TKB Khối 7.8 ca chiều'!$D33:$AP33,0)), "-")</f>
        <v>-</v>
      </c>
    </row>
    <row r="36" spans="1:9" ht="15.4">
      <c r="A36" s="131" t="s">
        <v>4</v>
      </c>
      <c r="B36" s="40">
        <v>1</v>
      </c>
      <c r="C36" s="34">
        <v>31</v>
      </c>
      <c r="D36" s="32" t="s">
        <v>205</v>
      </c>
      <c r="E36" s="32" t="str">
        <f>_xlfn.IFNA(INDEX('TKB Khối 7.8 ca chiều'!$D$2:$AP$2, 1, MATCH($B$3, 'TKB Khối 7.8 ca chiều'!$D34:$AP34,0)), "-")</f>
        <v>8A2</v>
      </c>
    </row>
    <row r="37" spans="1:9" ht="15.4">
      <c r="A37" s="136"/>
      <c r="B37" s="33"/>
      <c r="C37" s="34">
        <v>32</v>
      </c>
      <c r="D37" s="35"/>
      <c r="E37" s="35" t="str">
        <f>_xlfn.IFNA(INDEX('TKB Khối 7.8 ca chiều'!$D$2:$AP$2, 1, MATCH($B$3, 'TKB Khối 7.8 ca chiều'!$D35:$AP35,0)), "-")</f>
        <v>-</v>
      </c>
    </row>
    <row r="38" spans="1:9" ht="15.4">
      <c r="A38" s="136"/>
      <c r="B38" s="36">
        <v>2</v>
      </c>
      <c r="C38" s="34">
        <v>33</v>
      </c>
      <c r="D38" s="37" t="s">
        <v>206</v>
      </c>
      <c r="E38" s="37" t="str">
        <f>_xlfn.IFNA(INDEX('TKB Khối 7.8 ca chiều'!$D$2:$AP$2, 1, MATCH($B$3, 'TKB Khối 7.8 ca chiều'!$D36:$AP36,0)), "-")</f>
        <v>7A9</v>
      </c>
    </row>
    <row r="39" spans="1:9" ht="15.4">
      <c r="A39" s="136"/>
      <c r="B39" s="33"/>
      <c r="C39" s="34">
        <v>34</v>
      </c>
      <c r="D39" s="35"/>
      <c r="E39" s="35" t="str">
        <f>_xlfn.IFNA(INDEX('TKB Khối 7.8 ca chiều'!$D$2:$AP$2, 1, MATCH($B$3, 'TKB Khối 7.8 ca chiều'!$D37:$AP37,0)), "-")</f>
        <v>-</v>
      </c>
      <c r="I39" s="47"/>
    </row>
    <row r="40" spans="1:9" ht="15.4">
      <c r="A40" s="136"/>
      <c r="B40" s="36">
        <v>3</v>
      </c>
      <c r="C40" s="34">
        <v>35</v>
      </c>
      <c r="D40" s="37" t="s">
        <v>207</v>
      </c>
      <c r="E40" s="37" t="str">
        <f>_xlfn.IFNA(INDEX('TKB Khối 7.8 ca chiều'!$D$2:$AP$2, 1, MATCH($B$3, 'TKB Khối 7.8 ca chiều'!$D38:$AP38,0)), "-")</f>
        <v>-</v>
      </c>
    </row>
    <row r="41" spans="1:9" ht="15.4">
      <c r="A41" s="136"/>
      <c r="B41" s="33"/>
      <c r="C41" s="34">
        <v>36</v>
      </c>
      <c r="D41" s="35"/>
      <c r="E41" s="35" t="str">
        <f>_xlfn.IFNA(INDEX('TKB Khối 7.8 ca chiều'!$D$2:$AP$2, 1, MATCH($B$3, 'TKB Khối 7.8 ca chiều'!$D39:$AP39,0)), "-")</f>
        <v>-</v>
      </c>
    </row>
    <row r="42" spans="1:9" ht="15.4">
      <c r="A42" s="136"/>
      <c r="B42" s="36">
        <v>4</v>
      </c>
      <c r="C42" s="34">
        <v>37</v>
      </c>
      <c r="D42" s="37" t="s">
        <v>208</v>
      </c>
      <c r="E42" s="37" t="str">
        <f>_xlfn.IFNA(INDEX('TKB Khối 7.8 ca chiều'!$D$2:$AP$2, 1, MATCH($B$3, 'TKB Khối 7.8 ca chiều'!$D40:$AP40,0)), "-")</f>
        <v>-</v>
      </c>
    </row>
    <row r="43" spans="1:9" ht="15.4">
      <c r="A43" s="136"/>
      <c r="B43" s="33"/>
      <c r="C43" s="34">
        <v>38</v>
      </c>
      <c r="D43" s="35"/>
      <c r="E43" s="35" t="str">
        <f>_xlfn.IFNA(INDEX('TKB Khối 7.8 ca chiều'!$D$2:$AP$2, 1, MATCH($B$3, 'TKB Khối 7.8 ca chiều'!$D41:$AP41,0)), "-")</f>
        <v>-</v>
      </c>
    </row>
    <row r="44" spans="1:9" ht="15.4">
      <c r="A44" s="136"/>
      <c r="B44" s="36">
        <v>5</v>
      </c>
      <c r="C44" s="34">
        <v>39</v>
      </c>
      <c r="D44" s="37" t="s">
        <v>209</v>
      </c>
      <c r="E44" s="37" t="str">
        <f>_xlfn.IFNA(INDEX('TKB Khối 7.8 ca chiều'!$D$2:$AP$2, 1, MATCH($B$3, 'TKB Khối 7.8 ca chiều'!$D42:$AP42,0)), "-")</f>
        <v>-</v>
      </c>
    </row>
    <row r="45" spans="1:9" ht="15.75" thickBot="1">
      <c r="A45" s="137"/>
      <c r="B45" s="42"/>
      <c r="C45" s="34">
        <v>40</v>
      </c>
      <c r="D45" s="39"/>
      <c r="E45" s="39" t="str">
        <f>_xlfn.IFNA(INDEX('TKB Khối 7.8 ca chiều'!$D$2:$AP$2, 1, MATCH($B$3, 'TKB Khối 7.8 ca chiều'!$D43:$AP43,0)), "-")</f>
        <v>-</v>
      </c>
    </row>
    <row r="46" spans="1:9" ht="15.4">
      <c r="A46" s="131" t="s">
        <v>5</v>
      </c>
      <c r="B46" s="40">
        <v>1</v>
      </c>
      <c r="C46" s="34">
        <v>41</v>
      </c>
      <c r="D46" s="32" t="s">
        <v>205</v>
      </c>
      <c r="E46" s="32" t="str">
        <f>_xlfn.IFNA(INDEX('TKB Khối 7.8 ca chiều'!$D$2:$AP$2, 1, MATCH($B$3, 'TKB Khối 7.8 ca chiều'!$D44:$AP44,0)), "-")</f>
        <v>-</v>
      </c>
    </row>
    <row r="47" spans="1:9" ht="15.4">
      <c r="A47" s="132"/>
      <c r="B47" s="33"/>
      <c r="C47" s="34">
        <v>42</v>
      </c>
      <c r="D47" s="35"/>
      <c r="E47" s="35" t="str">
        <f>_xlfn.IFNA(INDEX('TKB Khối 7.8 ca chiều'!$D$2:$AP$2, 1, MATCH($B$3, 'TKB Khối 7.8 ca chiều'!$D45:$AP45,0)), "-")</f>
        <v>-</v>
      </c>
    </row>
    <row r="48" spans="1:9" ht="15.4">
      <c r="A48" s="132"/>
      <c r="B48" s="36">
        <v>2</v>
      </c>
      <c r="C48" s="34">
        <v>43</v>
      </c>
      <c r="D48" s="37" t="s">
        <v>206</v>
      </c>
      <c r="E48" s="37" t="str">
        <f>_xlfn.IFNA(INDEX('TKB Khối 7.8 ca chiều'!$D$2:$AP$2, 1, MATCH($B$3, 'TKB Khối 7.8 ca chiều'!$D46:$AP46,0)), "-")</f>
        <v>-</v>
      </c>
    </row>
    <row r="49" spans="1:5" ht="15.4">
      <c r="A49" s="132"/>
      <c r="B49" s="33"/>
      <c r="C49" s="34">
        <v>44</v>
      </c>
      <c r="D49" s="35"/>
      <c r="E49" s="35" t="str">
        <f>_xlfn.IFNA(INDEX('TKB Khối 7.8 ca chiều'!$D$2:$AP$2, 1, MATCH($B$3, 'TKB Khối 7.8 ca chiều'!$D47:$AP47,0)), "-")</f>
        <v>-</v>
      </c>
    </row>
    <row r="50" spans="1:5" ht="15.4">
      <c r="A50" s="132"/>
      <c r="B50" s="36">
        <v>3</v>
      </c>
      <c r="C50" s="34">
        <v>45</v>
      </c>
      <c r="D50" s="37" t="s">
        <v>207</v>
      </c>
      <c r="E50" s="37" t="str">
        <f>_xlfn.IFNA(INDEX('TKB Khối 7.8 ca chiều'!$D$2:$AP$2, 1, MATCH($B$3, 'TKB Khối 7.8 ca chiều'!$D48:$AP48,0)), "-")</f>
        <v>-</v>
      </c>
    </row>
    <row r="51" spans="1:5" ht="15.4">
      <c r="A51" s="132"/>
      <c r="B51" s="33"/>
      <c r="C51" s="34">
        <v>46</v>
      </c>
      <c r="D51" s="35"/>
      <c r="E51" s="35" t="str">
        <f>_xlfn.IFNA(INDEX('TKB Khối 7.8 ca chiều'!$D$2:$AP$2, 1, MATCH($B$3, 'TKB Khối 7.8 ca chiều'!$D49:$AP49,0)), "-")</f>
        <v>-</v>
      </c>
    </row>
    <row r="52" spans="1:5" ht="15.4">
      <c r="A52" s="132"/>
      <c r="B52" s="36">
        <v>4</v>
      </c>
      <c r="C52" s="34">
        <v>47</v>
      </c>
      <c r="D52" s="37" t="s">
        <v>208</v>
      </c>
      <c r="E52" s="37" t="str">
        <f>_xlfn.IFNA(INDEX('TKB Khối 7.8 ca chiều'!$D$2:$AP$2, 1, MATCH($B$3, 'TKB Khối 7.8 ca chiều'!$D50:$AP50,0)), "-")</f>
        <v>-</v>
      </c>
    </row>
    <row r="53" spans="1:5" ht="15.4">
      <c r="A53" s="132"/>
      <c r="B53" s="33"/>
      <c r="C53" s="34">
        <v>48</v>
      </c>
      <c r="D53" s="35"/>
      <c r="E53" s="35" t="str">
        <f>_xlfn.IFNA(INDEX('TKB Khối 7.8 ca chiều'!$D$2:$AP$2, 1, MATCH($B$3, 'TKB Khối 7.8 ca chiều'!$D51:$AP51,0)), "-")</f>
        <v>-</v>
      </c>
    </row>
    <row r="54" spans="1:5" ht="15.4">
      <c r="A54" s="132"/>
      <c r="B54" s="36">
        <v>5</v>
      </c>
      <c r="C54" s="34">
        <v>49</v>
      </c>
      <c r="D54" s="37" t="s">
        <v>209</v>
      </c>
      <c r="E54" s="37" t="str">
        <f>_xlfn.IFNA(INDEX('TKB Khối 7.8 ca chiều'!$D$2:$AP$2, 1, MATCH($B$3, 'TKB Khối 7.8 ca chiều'!$D52:$AP52,0)), "-")</f>
        <v>-</v>
      </c>
    </row>
    <row r="55" spans="1:5" ht="15.75" thickBot="1">
      <c r="A55" s="135"/>
      <c r="B55" s="42"/>
      <c r="C55" s="43">
        <v>50</v>
      </c>
      <c r="D55" s="39"/>
      <c r="E55" s="39" t="str">
        <f>_xlfn.IFNA(INDEX('TKB Khối 7.8 ca chiều'!$D$2:$AP$2, 1, MATCH($B$3, 'TKB Khối 7.8 ca chiều'!$D53:$AP53,0)), "-")</f>
        <v>-</v>
      </c>
    </row>
    <row r="56" spans="1:5" ht="15.4">
      <c r="A56" s="131" t="s">
        <v>6</v>
      </c>
      <c r="B56" s="40">
        <v>1</v>
      </c>
      <c r="C56" s="44">
        <v>51</v>
      </c>
      <c r="D56" s="32" t="s">
        <v>205</v>
      </c>
      <c r="E56" s="32" t="str">
        <f>_xlfn.IFNA(INDEX('TKB Khối 7.8 ca chiều'!$D$2:$AP$2, 1, MATCH($B$3, 'TKB Khối 7.8 ca chiều'!$D54:$AP54,0)), "-")</f>
        <v>7A9</v>
      </c>
    </row>
    <row r="57" spans="1:5" ht="15.4">
      <c r="A57" s="132"/>
      <c r="B57" s="33"/>
      <c r="C57" s="34">
        <v>52</v>
      </c>
      <c r="D57" s="35"/>
      <c r="E57" s="35" t="str">
        <f>_xlfn.IFNA(INDEX('TKB Khối 7.8 ca chiều'!$D$2:$AP$2, 1, MATCH($B$3, 'TKB Khối 7.8 ca chiều'!$D55:$AP55,0)), "-")</f>
        <v>-</v>
      </c>
    </row>
    <row r="58" spans="1:5" ht="15.4">
      <c r="A58" s="132"/>
      <c r="B58" s="36">
        <v>2</v>
      </c>
      <c r="C58" s="34">
        <v>53</v>
      </c>
      <c r="D58" s="37" t="s">
        <v>206</v>
      </c>
      <c r="E58" s="37" t="str">
        <f>_xlfn.IFNA(INDEX('TKB Khối 7.8 ca chiều'!$D$2:$AP$2, 1, MATCH($B$3, 'TKB Khối 7.8 ca chiều'!$D56:$AP56,0)), "-")</f>
        <v>-</v>
      </c>
    </row>
    <row r="59" spans="1:5" ht="15.4">
      <c r="A59" s="132"/>
      <c r="B59" s="33"/>
      <c r="C59" s="34">
        <v>54</v>
      </c>
      <c r="D59" s="35"/>
      <c r="E59" s="35" t="str">
        <f>_xlfn.IFNA(INDEX('TKB Khối 7.8 ca chiều'!$D$2:$AP$2, 1, MATCH($B$3, 'TKB Khối 7.8 ca chiều'!$D57:$AP57,0)), "-")</f>
        <v>-</v>
      </c>
    </row>
    <row r="60" spans="1:5" ht="15.4">
      <c r="A60" s="132"/>
      <c r="B60" s="36">
        <v>3</v>
      </c>
      <c r="C60" s="34">
        <v>55</v>
      </c>
      <c r="D60" s="37" t="s">
        <v>207</v>
      </c>
      <c r="E60" s="37" t="str">
        <f>_xlfn.IFNA(INDEX('TKB Khối 7.8 ca chiều'!$D$2:$AP$2, 1, MATCH($B$3, 'TKB Khối 7.8 ca chiều'!$D58:$AP58,0)), "-")</f>
        <v>8A18</v>
      </c>
    </row>
    <row r="61" spans="1:5" ht="15.4">
      <c r="A61" s="132"/>
      <c r="B61" s="33"/>
      <c r="C61" s="34">
        <v>56</v>
      </c>
      <c r="D61" s="35"/>
      <c r="E61" s="35" t="str">
        <f>_xlfn.IFNA(INDEX('TKB Khối 7.8 ca chiều'!$D$2:$AP$2, 1, MATCH($B$3, 'TKB Khối 7.8 ca chiều'!$D59:$AP59,0)), "-")</f>
        <v>-</v>
      </c>
    </row>
    <row r="62" spans="1:5" ht="15.4">
      <c r="A62" s="132"/>
      <c r="B62" s="36">
        <v>4</v>
      </c>
      <c r="C62" s="34">
        <v>57</v>
      </c>
      <c r="D62" s="37" t="s">
        <v>208</v>
      </c>
      <c r="E62" s="37" t="str">
        <f>_xlfn.IFNA(INDEX('TKB Khối 7.8 ca chiều'!$D$2:$AP$2, 1, MATCH($B$3, 'TKB Khối 7.8 ca chiều'!$D60:$AP60,0)), "-")</f>
        <v>8A18</v>
      </c>
    </row>
    <row r="63" spans="1:5" ht="15.4">
      <c r="A63" s="132"/>
      <c r="B63" s="33"/>
      <c r="C63" s="34">
        <v>58</v>
      </c>
      <c r="D63" s="35"/>
      <c r="E63" s="35" t="str">
        <f>_xlfn.IFNA(INDEX('TKB Khối 7.8 ca chiều'!$D$2:$AP$2, 1, MATCH($B$3, 'TKB Khối 7.8 ca chiều'!$D61:$AP61,0)), "-")</f>
        <v>-</v>
      </c>
    </row>
    <row r="64" spans="1:5" ht="15.4">
      <c r="A64" s="132"/>
      <c r="B64" s="36">
        <v>5</v>
      </c>
      <c r="C64" s="34">
        <v>59</v>
      </c>
      <c r="D64" s="37" t="s">
        <v>209</v>
      </c>
      <c r="E64" s="37" t="str">
        <f>_xlfn.IFNA(INDEX('TKB Khối 7.8 ca chiều'!$D$2:$AP$2, 1, MATCH($B$3, 'TKB Khối 7.8 ca chiều'!$D62:$AP62,0)), "-")</f>
        <v>-</v>
      </c>
    </row>
    <row r="65" spans="1:5" ht="15.75" thickBot="1">
      <c r="A65" s="133"/>
      <c r="B65" s="45"/>
      <c r="C65" s="46">
        <v>60</v>
      </c>
      <c r="D65" s="39"/>
      <c r="E65" s="39" t="str">
        <f>_xlfn.IFNA(INDEX('TKB Khối 7.8 ca chiều'!$D$2:$AP$2, 1, MATCH($B$3, 'TKB Khối 7.8 ca chiều'!$D63:$AP63,0)), "-")</f>
        <v>-</v>
      </c>
    </row>
    <row r="66" spans="1:5" ht="15.4" thickTop="1"/>
  </sheetData>
  <dataConsolidate/>
  <mergeCells count="6">
    <mergeCell ref="A56:A65"/>
    <mergeCell ref="A6:A15"/>
    <mergeCell ref="A16:A25"/>
    <mergeCell ref="A26:A35"/>
    <mergeCell ref="A36:A45"/>
    <mergeCell ref="A46:A55"/>
  </mergeCells>
  <conditionalFormatting sqref="D13">
    <cfRule type="duplicateValues" dxfId="168" priority="3688" stopIfTrue="1"/>
  </conditionalFormatting>
  <conditionalFormatting sqref="D9">
    <cfRule type="duplicateValues" dxfId="167" priority="3687" stopIfTrue="1"/>
  </conditionalFormatting>
  <conditionalFormatting sqref="D11">
    <cfRule type="duplicateValues" dxfId="166" priority="3686" stopIfTrue="1"/>
  </conditionalFormatting>
  <conditionalFormatting sqref="A7:D7">
    <cfRule type="duplicateValues" dxfId="165" priority="3665" stopIfTrue="1"/>
    <cfRule type="duplicateValues" dxfId="164" priority="3689" stopIfTrue="1"/>
  </conditionalFormatting>
  <conditionalFormatting sqref="A9:C9">
    <cfRule type="duplicateValues" dxfId="163" priority="3690" stopIfTrue="1"/>
  </conditionalFormatting>
  <conditionalFormatting sqref="A11:C11">
    <cfRule type="duplicateValues" dxfId="162" priority="3691" stopIfTrue="1"/>
  </conditionalFormatting>
  <conditionalFormatting sqref="A13:C13">
    <cfRule type="duplicateValues" dxfId="161" priority="3692" stopIfTrue="1"/>
  </conditionalFormatting>
  <conditionalFormatting sqref="A17:C17">
    <cfRule type="duplicateValues" dxfId="160" priority="3693" stopIfTrue="1"/>
  </conditionalFormatting>
  <conditionalFormatting sqref="A19:C19">
    <cfRule type="duplicateValues" dxfId="159" priority="3694" stopIfTrue="1"/>
  </conditionalFormatting>
  <conditionalFormatting sqref="A21:C21">
    <cfRule type="duplicateValues" dxfId="158" priority="3695" stopIfTrue="1"/>
  </conditionalFormatting>
  <conditionalFormatting sqref="A23:C23">
    <cfRule type="duplicateValues" dxfId="157" priority="3696" stopIfTrue="1"/>
  </conditionalFormatting>
  <conditionalFormatting sqref="A25:C25">
    <cfRule type="duplicateValues" dxfId="156" priority="3697" stopIfTrue="1"/>
    <cfRule type="duplicateValues" dxfId="155" priority="3698" stopIfTrue="1"/>
  </conditionalFormatting>
  <conditionalFormatting sqref="A27:C27">
    <cfRule type="duplicateValues" dxfId="154" priority="3699" stopIfTrue="1"/>
  </conditionalFormatting>
  <conditionalFormatting sqref="A29:C29">
    <cfRule type="duplicateValues" dxfId="153" priority="3700" stopIfTrue="1"/>
  </conditionalFormatting>
  <conditionalFormatting sqref="A31:C31">
    <cfRule type="duplicateValues" dxfId="152" priority="3701" stopIfTrue="1"/>
  </conditionalFormatting>
  <conditionalFormatting sqref="A33:C33">
    <cfRule type="duplicateValues" dxfId="151" priority="3702" stopIfTrue="1"/>
  </conditionalFormatting>
  <conditionalFormatting sqref="A35:C35">
    <cfRule type="duplicateValues" dxfId="150" priority="3703" stopIfTrue="1"/>
  </conditionalFormatting>
  <conditionalFormatting sqref="A37:C37">
    <cfRule type="duplicateValues" dxfId="149" priority="3704" stopIfTrue="1"/>
  </conditionalFormatting>
  <conditionalFormatting sqref="A39:C39">
    <cfRule type="duplicateValues" dxfId="148" priority="3705" stopIfTrue="1"/>
  </conditionalFormatting>
  <conditionalFormatting sqref="A41:C41">
    <cfRule type="duplicateValues" dxfId="147" priority="3706" stopIfTrue="1"/>
  </conditionalFormatting>
  <conditionalFormatting sqref="A43:C43">
    <cfRule type="duplicateValues" dxfId="146" priority="3707" stopIfTrue="1"/>
  </conditionalFormatting>
  <conditionalFormatting sqref="A45:C45">
    <cfRule type="duplicateValues" dxfId="145" priority="3708" stopIfTrue="1"/>
  </conditionalFormatting>
  <conditionalFormatting sqref="A47:C47">
    <cfRule type="duplicateValues" dxfId="144" priority="3709" stopIfTrue="1"/>
  </conditionalFormatting>
  <conditionalFormatting sqref="A49:C49">
    <cfRule type="duplicateValues" dxfId="143" priority="3710" stopIfTrue="1"/>
  </conditionalFormatting>
  <conditionalFormatting sqref="A51:C51">
    <cfRule type="duplicateValues" dxfId="142" priority="3711" stopIfTrue="1"/>
  </conditionalFormatting>
  <conditionalFormatting sqref="A53:C53">
    <cfRule type="duplicateValues" dxfId="141" priority="3712" stopIfTrue="1"/>
  </conditionalFormatting>
  <conditionalFormatting sqref="A55:C55">
    <cfRule type="duplicateValues" dxfId="140" priority="3713" stopIfTrue="1"/>
  </conditionalFormatting>
  <conditionalFormatting sqref="A57:C57">
    <cfRule type="duplicateValues" dxfId="139" priority="3714" stopIfTrue="1"/>
  </conditionalFormatting>
  <conditionalFormatting sqref="A59:C59">
    <cfRule type="duplicateValues" dxfId="138" priority="3715" stopIfTrue="1"/>
  </conditionalFormatting>
  <conditionalFormatting sqref="A61:C61">
    <cfRule type="duplicateValues" dxfId="137" priority="3716" stopIfTrue="1"/>
    <cfRule type="duplicateValues" dxfId="136" priority="3717" stopIfTrue="1"/>
  </conditionalFormatting>
  <conditionalFormatting sqref="A63:C63">
    <cfRule type="duplicateValues" dxfId="135" priority="3718" stopIfTrue="1"/>
  </conditionalFormatting>
  <conditionalFormatting sqref="A17:C17">
    <cfRule type="duplicateValues" dxfId="134" priority="3664" stopIfTrue="1"/>
  </conditionalFormatting>
  <conditionalFormatting sqref="A9:D9">
    <cfRule type="duplicateValues" dxfId="133" priority="3663" stopIfTrue="1"/>
  </conditionalFormatting>
  <conditionalFormatting sqref="A11:D11">
    <cfRule type="duplicateValues" dxfId="132" priority="3662" stopIfTrue="1"/>
  </conditionalFormatting>
  <conditionalFormatting sqref="A13:D13">
    <cfRule type="duplicateValues" dxfId="131" priority="3661" stopIfTrue="1"/>
  </conditionalFormatting>
  <conditionalFormatting sqref="A19:C19">
    <cfRule type="duplicateValues" dxfId="130" priority="3660" stopIfTrue="1"/>
  </conditionalFormatting>
  <conditionalFormatting sqref="A21:C21">
    <cfRule type="duplicateValues" dxfId="129" priority="3659" stopIfTrue="1"/>
  </conditionalFormatting>
  <conditionalFormatting sqref="A23:C23">
    <cfRule type="duplicateValues" dxfId="128" priority="3658" stopIfTrue="1"/>
  </conditionalFormatting>
  <conditionalFormatting sqref="A27:C27">
    <cfRule type="duplicateValues" dxfId="127" priority="3657" stopIfTrue="1"/>
  </conditionalFormatting>
  <conditionalFormatting sqref="A29:C29">
    <cfRule type="duplicateValues" dxfId="126" priority="3656" stopIfTrue="1"/>
  </conditionalFormatting>
  <conditionalFormatting sqref="A31:C31">
    <cfRule type="duplicateValues" dxfId="125" priority="3655" stopIfTrue="1"/>
  </conditionalFormatting>
  <conditionalFormatting sqref="E13">
    <cfRule type="duplicateValues" dxfId="124" priority="3177" stopIfTrue="1"/>
  </conditionalFormatting>
  <conditionalFormatting sqref="E9">
    <cfRule type="duplicateValues" dxfId="123" priority="3176" stopIfTrue="1"/>
  </conditionalFormatting>
  <conditionalFormatting sqref="E11">
    <cfRule type="duplicateValues" dxfId="122" priority="3175" stopIfTrue="1"/>
  </conditionalFormatting>
  <conditionalFormatting sqref="E7">
    <cfRule type="duplicateValues" dxfId="121" priority="3154" stopIfTrue="1"/>
    <cfRule type="duplicateValues" dxfId="120" priority="3178" stopIfTrue="1"/>
  </conditionalFormatting>
  <conditionalFormatting sqref="E23">
    <cfRule type="duplicateValues" dxfId="119" priority="3173" stopIfTrue="1"/>
  </conditionalFormatting>
  <conditionalFormatting sqref="E19">
    <cfRule type="duplicateValues" dxfId="118" priority="3172" stopIfTrue="1"/>
  </conditionalFormatting>
  <conditionalFormatting sqref="E21">
    <cfRule type="duplicateValues" dxfId="117" priority="3171" stopIfTrue="1"/>
  </conditionalFormatting>
  <conditionalFormatting sqref="E17">
    <cfRule type="duplicateValues" dxfId="116" priority="3174" stopIfTrue="1"/>
  </conditionalFormatting>
  <conditionalFormatting sqref="E33">
    <cfRule type="duplicateValues" dxfId="115" priority="3169" stopIfTrue="1"/>
  </conditionalFormatting>
  <conditionalFormatting sqref="E29">
    <cfRule type="duplicateValues" dxfId="114" priority="3168" stopIfTrue="1"/>
  </conditionalFormatting>
  <conditionalFormatting sqref="E31">
    <cfRule type="duplicateValues" dxfId="113" priority="3167" stopIfTrue="1"/>
  </conditionalFormatting>
  <conditionalFormatting sqref="E27">
    <cfRule type="duplicateValues" dxfId="112" priority="3170" stopIfTrue="1"/>
  </conditionalFormatting>
  <conditionalFormatting sqref="E43">
    <cfRule type="duplicateValues" dxfId="111" priority="3165" stopIfTrue="1"/>
  </conditionalFormatting>
  <conditionalFormatting sqref="E39">
    <cfRule type="duplicateValues" dxfId="110" priority="3164" stopIfTrue="1"/>
  </conditionalFormatting>
  <conditionalFormatting sqref="E41">
    <cfRule type="duplicateValues" dxfId="109" priority="3163" stopIfTrue="1"/>
  </conditionalFormatting>
  <conditionalFormatting sqref="E37">
    <cfRule type="duplicateValues" dxfId="108" priority="3166" stopIfTrue="1"/>
  </conditionalFormatting>
  <conditionalFormatting sqref="E53">
    <cfRule type="duplicateValues" dxfId="107" priority="3161" stopIfTrue="1"/>
  </conditionalFormatting>
  <conditionalFormatting sqref="E49">
    <cfRule type="duplicateValues" dxfId="106" priority="3160" stopIfTrue="1"/>
  </conditionalFormatting>
  <conditionalFormatting sqref="E51">
    <cfRule type="duplicateValues" dxfId="105" priority="3159" stopIfTrue="1"/>
  </conditionalFormatting>
  <conditionalFormatting sqref="E47">
    <cfRule type="duplicateValues" dxfId="104" priority="3162" stopIfTrue="1"/>
  </conditionalFormatting>
  <conditionalFormatting sqref="E63">
    <cfRule type="duplicateValues" dxfId="103" priority="3157" stopIfTrue="1"/>
  </conditionalFormatting>
  <conditionalFormatting sqref="E59">
    <cfRule type="duplicateValues" dxfId="102" priority="3156" stopIfTrue="1"/>
  </conditionalFormatting>
  <conditionalFormatting sqref="E61">
    <cfRule type="duplicateValues" dxfId="101" priority="3155" stopIfTrue="1"/>
  </conditionalFormatting>
  <conditionalFormatting sqref="E57">
    <cfRule type="duplicateValues" dxfId="100" priority="3158" stopIfTrue="1"/>
  </conditionalFormatting>
  <conditionalFormatting sqref="E17">
    <cfRule type="duplicateValues" dxfId="99" priority="3153" stopIfTrue="1"/>
  </conditionalFormatting>
  <conditionalFormatting sqref="E9">
    <cfRule type="duplicateValues" dxfId="98" priority="3152" stopIfTrue="1"/>
  </conditionalFormatting>
  <conditionalFormatting sqref="E11">
    <cfRule type="duplicateValues" dxfId="97" priority="3151" stopIfTrue="1"/>
  </conditionalFormatting>
  <conditionalFormatting sqref="E13">
    <cfRule type="duplicateValues" dxfId="96" priority="3150" stopIfTrue="1"/>
  </conditionalFormatting>
  <conditionalFormatting sqref="E19">
    <cfRule type="duplicateValues" dxfId="95" priority="3149" stopIfTrue="1"/>
  </conditionalFormatting>
  <conditionalFormatting sqref="E21">
    <cfRule type="duplicateValues" dxfId="94" priority="3148" stopIfTrue="1"/>
  </conditionalFormatting>
  <conditionalFormatting sqref="E23">
    <cfRule type="duplicateValues" dxfId="93" priority="3147" stopIfTrue="1"/>
  </conditionalFormatting>
  <conditionalFormatting sqref="E27">
    <cfRule type="duplicateValues" dxfId="92" priority="3146" stopIfTrue="1"/>
  </conditionalFormatting>
  <conditionalFormatting sqref="E29">
    <cfRule type="duplicateValues" dxfId="91" priority="3145" stopIfTrue="1"/>
  </conditionalFormatting>
  <conditionalFormatting sqref="E31">
    <cfRule type="duplicateValues" dxfId="90" priority="3144" stopIfTrue="1"/>
  </conditionalFormatting>
  <conditionalFormatting sqref="D23">
    <cfRule type="duplicateValues" dxfId="89" priority="3142" stopIfTrue="1"/>
  </conditionalFormatting>
  <conditionalFormatting sqref="D19">
    <cfRule type="duplicateValues" dxfId="88" priority="3141" stopIfTrue="1"/>
  </conditionalFormatting>
  <conditionalFormatting sqref="D21">
    <cfRule type="duplicateValues" dxfId="87" priority="3140" stopIfTrue="1"/>
  </conditionalFormatting>
  <conditionalFormatting sqref="D17">
    <cfRule type="duplicateValues" dxfId="86" priority="3139" stopIfTrue="1"/>
    <cfRule type="duplicateValues" dxfId="85" priority="3143" stopIfTrue="1"/>
  </conditionalFormatting>
  <conditionalFormatting sqref="D19">
    <cfRule type="duplicateValues" dxfId="84" priority="3138" stopIfTrue="1"/>
  </conditionalFormatting>
  <conditionalFormatting sqref="D21">
    <cfRule type="duplicateValues" dxfId="83" priority="3137" stopIfTrue="1"/>
  </conditionalFormatting>
  <conditionalFormatting sqref="D23">
    <cfRule type="duplicateValues" dxfId="82" priority="3136" stopIfTrue="1"/>
  </conditionalFormatting>
  <conditionalFormatting sqref="D33">
    <cfRule type="duplicateValues" dxfId="81" priority="3134" stopIfTrue="1"/>
  </conditionalFormatting>
  <conditionalFormatting sqref="D29">
    <cfRule type="duplicateValues" dxfId="80" priority="3133" stopIfTrue="1"/>
  </conditionalFormatting>
  <conditionalFormatting sqref="D31">
    <cfRule type="duplicateValues" dxfId="79" priority="3132" stopIfTrue="1"/>
  </conditionalFormatting>
  <conditionalFormatting sqref="D27">
    <cfRule type="duplicateValues" dxfId="78" priority="3131" stopIfTrue="1"/>
    <cfRule type="duplicateValues" dxfId="77" priority="3135" stopIfTrue="1"/>
  </conditionalFormatting>
  <conditionalFormatting sqref="D29">
    <cfRule type="duplicateValues" dxfId="76" priority="3130" stopIfTrue="1"/>
  </conditionalFormatting>
  <conditionalFormatting sqref="D31">
    <cfRule type="duplicateValues" dxfId="75" priority="3129" stopIfTrue="1"/>
  </conditionalFormatting>
  <conditionalFormatting sqref="D33">
    <cfRule type="duplicateValues" dxfId="74" priority="3128" stopIfTrue="1"/>
  </conditionalFormatting>
  <conditionalFormatting sqref="D43">
    <cfRule type="duplicateValues" dxfId="73" priority="3126" stopIfTrue="1"/>
  </conditionalFormatting>
  <conditionalFormatting sqref="D39">
    <cfRule type="duplicateValues" dxfId="72" priority="3125" stopIfTrue="1"/>
  </conditionalFormatting>
  <conditionalFormatting sqref="D41">
    <cfRule type="duplicateValues" dxfId="71" priority="3124" stopIfTrue="1"/>
  </conditionalFormatting>
  <conditionalFormatting sqref="D37">
    <cfRule type="duplicateValues" dxfId="70" priority="3123" stopIfTrue="1"/>
    <cfRule type="duplicateValues" dxfId="69" priority="3127" stopIfTrue="1"/>
  </conditionalFormatting>
  <conditionalFormatting sqref="D39">
    <cfRule type="duplicateValues" dxfId="68" priority="3122" stopIfTrue="1"/>
  </conditionalFormatting>
  <conditionalFormatting sqref="D41">
    <cfRule type="duplicateValues" dxfId="67" priority="3121" stopIfTrue="1"/>
  </conditionalFormatting>
  <conditionalFormatting sqref="D43">
    <cfRule type="duplicateValues" dxfId="66" priority="3120" stopIfTrue="1"/>
  </conditionalFormatting>
  <conditionalFormatting sqref="D53">
    <cfRule type="duplicateValues" dxfId="65" priority="3118" stopIfTrue="1"/>
  </conditionalFormatting>
  <conditionalFormatting sqref="D49">
    <cfRule type="duplicateValues" dxfId="64" priority="3117" stopIfTrue="1"/>
  </conditionalFormatting>
  <conditionalFormatting sqref="D51">
    <cfRule type="duplicateValues" dxfId="63" priority="3116" stopIfTrue="1"/>
  </conditionalFormatting>
  <conditionalFormatting sqref="D47">
    <cfRule type="duplicateValues" dxfId="62" priority="3115" stopIfTrue="1"/>
    <cfRule type="duplicateValues" dxfId="61" priority="3119" stopIfTrue="1"/>
  </conditionalFormatting>
  <conditionalFormatting sqref="D49">
    <cfRule type="duplicateValues" dxfId="60" priority="3114" stopIfTrue="1"/>
  </conditionalFormatting>
  <conditionalFormatting sqref="D51">
    <cfRule type="duplicateValues" dxfId="59" priority="3113" stopIfTrue="1"/>
  </conditionalFormatting>
  <conditionalFormatting sqref="D53">
    <cfRule type="duplicateValues" dxfId="58" priority="3112" stopIfTrue="1"/>
  </conditionalFormatting>
  <conditionalFormatting sqref="D63">
    <cfRule type="duplicateValues" dxfId="57" priority="3110" stopIfTrue="1"/>
  </conditionalFormatting>
  <conditionalFormatting sqref="D59">
    <cfRule type="duplicateValues" dxfId="56" priority="3109" stopIfTrue="1"/>
  </conditionalFormatting>
  <conditionalFormatting sqref="D61">
    <cfRule type="duplicateValues" dxfId="55" priority="3108" stopIfTrue="1"/>
  </conditionalFormatting>
  <conditionalFormatting sqref="D57">
    <cfRule type="duplicateValues" dxfId="54" priority="3107" stopIfTrue="1"/>
    <cfRule type="duplicateValues" dxfId="53" priority="3111" stopIfTrue="1"/>
  </conditionalFormatting>
  <conditionalFormatting sqref="D59">
    <cfRule type="duplicateValues" dxfId="52" priority="3106" stopIfTrue="1"/>
  </conditionalFormatting>
  <conditionalFormatting sqref="D61">
    <cfRule type="duplicateValues" dxfId="51" priority="3105" stopIfTrue="1"/>
  </conditionalFormatting>
  <conditionalFormatting sqref="D63">
    <cfRule type="duplicateValues" dxfId="50" priority="3104" stopIfTrue="1"/>
  </conditionalFormatting>
  <conditionalFormatting sqref="I39">
    <cfRule type="duplicateValues" dxfId="49" priority="2441" stopIfTrue="1"/>
    <cfRule type="duplicateValues" dxfId="48" priority="2442" stopIfTrue="1"/>
    <cfRule type="duplicateValues" dxfId="47" priority="2443" stopIfTrue="1"/>
  </conditionalFormatting>
  <conditionalFormatting sqref="I39">
    <cfRule type="duplicateValues" dxfId="46" priority="2444" stopIfTrue="1"/>
    <cfRule type="duplicateValues" dxfId="45" priority="2445" stopIfTrue="1"/>
  </conditionalFormatting>
  <conditionalFormatting sqref="I39">
    <cfRule type="duplicateValues" dxfId="44" priority="2440" stopIfTrue="1"/>
  </conditionalFormatting>
  <conditionalFormatting sqref="I39">
    <cfRule type="duplicateValues" dxfId="43" priority="2439"/>
  </conditionalFormatting>
  <conditionalFormatting sqref="B2">
    <cfRule type="duplicateValues" dxfId="42" priority="1356" stopIfTrue="1"/>
    <cfRule type="duplicateValues" dxfId="41" priority="1357" stopIfTrue="1"/>
    <cfRule type="duplicateValues" dxfId="40" priority="1358" stopIfTrue="1"/>
  </conditionalFormatting>
  <conditionalFormatting sqref="B2">
    <cfRule type="duplicateValues" dxfId="39" priority="1359" stopIfTrue="1"/>
    <cfRule type="duplicateValues" dxfId="38" priority="1360" stopIfTrue="1"/>
  </conditionalFormatting>
  <conditionalFormatting sqref="B2">
    <cfRule type="duplicateValues" dxfId="37" priority="1355" stopIfTrue="1"/>
  </conditionalFormatting>
  <conditionalFormatting sqref="B2">
    <cfRule type="duplicateValues" dxfId="36" priority="1354"/>
  </conditionalFormatting>
  <conditionalFormatting sqref="L15">
    <cfRule type="duplicateValues" dxfId="35" priority="876" stopIfTrue="1"/>
  </conditionalFormatting>
  <conditionalFormatting sqref="B3">
    <cfRule type="duplicateValues" dxfId="6" priority="3" stopIfTrue="1"/>
    <cfRule type="duplicateValues" dxfId="5" priority="4" stopIfTrue="1"/>
    <cfRule type="duplicateValues" dxfId="4" priority="5" stopIfTrue="1"/>
  </conditionalFormatting>
  <conditionalFormatting sqref="B3">
    <cfRule type="duplicateValues" dxfId="3" priority="6" stopIfTrue="1"/>
    <cfRule type="duplicateValues" dxfId="2" priority="7" stopIfTrue="1"/>
  </conditionalFormatting>
  <conditionalFormatting sqref="B3">
    <cfRule type="duplicateValues" dxfId="1" priority="2" stopIfTrue="1"/>
  </conditionalFormatting>
  <conditionalFormatting sqref="B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Khối 7.8 ca chiều</vt:lpstr>
      <vt:lpstr>Các lớp</vt:lpstr>
      <vt:lpstr>Giáo viên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Pham Tien Huy Anh</cp:lastModifiedBy>
  <cp:lastPrinted>2020-09-05T14:30:32Z</cp:lastPrinted>
  <dcterms:created xsi:type="dcterms:W3CDTF">2013-03-01T17:32:37Z</dcterms:created>
  <dcterms:modified xsi:type="dcterms:W3CDTF">2023-02-24T23:37:20Z</dcterms:modified>
</cp:coreProperties>
</file>