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YEN\Desktop\"/>
    </mc:Choice>
  </mc:AlternateContent>
  <xr:revisionPtr revIDLastSave="0" documentId="13_ncr:1_{603D93FB-F098-4F35-9A9B-2952AB079CA2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DS" sheetId="15" state="hidden" r:id="rId1"/>
    <sheet name="s" sheetId="16" state="hidden" r:id="rId2"/>
    <sheet name="TKB SÁNG" sheetId="10" r:id="rId3"/>
    <sheet name="c" sheetId="17" state="hidden" r:id="rId4"/>
    <sheet name="TKB CHIỀU" sheetId="1" r:id="rId5"/>
    <sheet name="Các Lớp" sheetId="8" r:id="rId6"/>
  </sheets>
  <externalReferences>
    <externalReference r:id="rId7"/>
  </externalReferences>
  <definedNames>
    <definedName name="_xlnm._FilterDatabase" localSheetId="4" hidden="1">'TKB CHIỀU'!$A$3:$AS$86</definedName>
    <definedName name="_xlnm.Print_Area" localSheetId="4">'TKB CHIỀU'!$A$1:$AS$63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9" i="1" l="1"/>
  <c r="AR69" i="1"/>
  <c r="AQ69" i="1"/>
  <c r="AN69" i="1"/>
  <c r="AM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J69" i="1"/>
  <c r="I69" i="1"/>
  <c r="H69" i="1"/>
  <c r="G69" i="1"/>
  <c r="F69" i="1"/>
  <c r="E69" i="1"/>
  <c r="D69" i="1"/>
  <c r="C167" i="15" l="1"/>
  <c r="E167" i="15" s="1"/>
  <c r="D167" i="15"/>
  <c r="C168" i="15"/>
  <c r="E168" i="15" s="1"/>
  <c r="D168" i="15"/>
  <c r="C169" i="15"/>
  <c r="E169" i="15" s="1"/>
  <c r="D169" i="15"/>
  <c r="C170" i="15"/>
  <c r="E170" i="15" s="1"/>
  <c r="D170" i="15"/>
  <c r="C171" i="15"/>
  <c r="E171" i="15" s="1"/>
  <c r="D171" i="15"/>
  <c r="C172" i="15"/>
  <c r="D172" i="15"/>
  <c r="C173" i="15"/>
  <c r="E173" i="15" s="1"/>
  <c r="D173" i="15"/>
  <c r="C174" i="15"/>
  <c r="D174" i="15"/>
  <c r="C175" i="15"/>
  <c r="D175" i="15"/>
  <c r="E175" i="15"/>
  <c r="C176" i="15"/>
  <c r="D176" i="15"/>
  <c r="C177" i="15"/>
  <c r="D177" i="15"/>
  <c r="C178" i="15"/>
  <c r="D178" i="15"/>
  <c r="E178" i="15"/>
  <c r="B7" i="8"/>
  <c r="C159" i="15"/>
  <c r="E159" i="15" s="1"/>
  <c r="D159" i="15"/>
  <c r="C160" i="15"/>
  <c r="D160" i="15"/>
  <c r="E160" i="15" s="1"/>
  <c r="C161" i="15"/>
  <c r="D161" i="15"/>
  <c r="E161" i="15"/>
  <c r="C162" i="15"/>
  <c r="E162" i="15" s="1"/>
  <c r="D162" i="15"/>
  <c r="C163" i="15"/>
  <c r="D163" i="15"/>
  <c r="C164" i="15"/>
  <c r="D164" i="15"/>
  <c r="E164" i="15" s="1"/>
  <c r="C165" i="15"/>
  <c r="D165" i="15"/>
  <c r="C166" i="15"/>
  <c r="D166" i="15"/>
  <c r="E147" i="15"/>
  <c r="E153" i="15"/>
  <c r="E158" i="15"/>
  <c r="D157" i="15"/>
  <c r="C157" i="15"/>
  <c r="E157" i="15" s="1"/>
  <c r="D156" i="15"/>
  <c r="C156" i="15"/>
  <c r="D155" i="15"/>
  <c r="C155" i="15"/>
  <c r="E155" i="15" s="1"/>
  <c r="D154" i="15"/>
  <c r="C154" i="15"/>
  <c r="E154" i="15" s="1"/>
  <c r="D153" i="15"/>
  <c r="C153" i="15"/>
  <c r="D152" i="15"/>
  <c r="C152" i="15"/>
  <c r="D151" i="15"/>
  <c r="C151" i="15"/>
  <c r="E151" i="15" s="1"/>
  <c r="D150" i="15"/>
  <c r="C150" i="15"/>
  <c r="E150" i="15" s="1"/>
  <c r="D149" i="15"/>
  <c r="C149" i="15"/>
  <c r="E149" i="15" s="1"/>
  <c r="D148" i="15"/>
  <c r="C148" i="15"/>
  <c r="D147" i="15"/>
  <c r="C147" i="15"/>
  <c r="D146" i="15"/>
  <c r="E146" i="15" s="1"/>
  <c r="C146" i="15"/>
  <c r="D145" i="15"/>
  <c r="C145" i="15"/>
  <c r="E145" i="15" s="1"/>
  <c r="D144" i="15"/>
  <c r="C144" i="15"/>
  <c r="D143" i="15"/>
  <c r="C143" i="15"/>
  <c r="E143" i="15" s="1"/>
  <c r="D142" i="15"/>
  <c r="E142" i="15" s="1"/>
  <c r="C142" i="15"/>
  <c r="D141" i="15"/>
  <c r="C141" i="15"/>
  <c r="E141" i="15" s="1"/>
  <c r="D140" i="15"/>
  <c r="C140" i="15"/>
  <c r="D139" i="15"/>
  <c r="C139" i="15"/>
  <c r="E139" i="15" s="1"/>
  <c r="D138" i="15"/>
  <c r="C138" i="15"/>
  <c r="E138" i="15" s="1"/>
  <c r="D137" i="15"/>
  <c r="C137" i="15"/>
  <c r="E137" i="15" s="1"/>
  <c r="D136" i="15"/>
  <c r="C136" i="15"/>
  <c r="D135" i="15"/>
  <c r="C135" i="15"/>
  <c r="E135" i="15" s="1"/>
  <c r="D134" i="15"/>
  <c r="E134" i="15" s="1"/>
  <c r="C134" i="15"/>
  <c r="D133" i="15"/>
  <c r="C133" i="15"/>
  <c r="E133" i="15" s="1"/>
  <c r="D132" i="15"/>
  <c r="C132" i="15"/>
  <c r="D131" i="15"/>
  <c r="C131" i="15"/>
  <c r="E131" i="15" s="1"/>
  <c r="D130" i="15"/>
  <c r="C130" i="15"/>
  <c r="E130" i="15" s="1"/>
  <c r="D129" i="15"/>
  <c r="C129" i="15"/>
  <c r="E129" i="15" s="1"/>
  <c r="D128" i="15"/>
  <c r="C128" i="15"/>
  <c r="D127" i="15"/>
  <c r="C127" i="15"/>
  <c r="E127" i="15" s="1"/>
  <c r="D126" i="15"/>
  <c r="E126" i="15" s="1"/>
  <c r="C126" i="15"/>
  <c r="D125" i="15"/>
  <c r="C125" i="15"/>
  <c r="E125" i="15" s="1"/>
  <c r="D124" i="15"/>
  <c r="C124" i="15"/>
  <c r="D123" i="15"/>
  <c r="C123" i="15"/>
  <c r="E123" i="15" s="1"/>
  <c r="D122" i="15"/>
  <c r="C122" i="15"/>
  <c r="E122" i="15" s="1"/>
  <c r="D121" i="15"/>
  <c r="C121" i="15"/>
  <c r="E121" i="15" s="1"/>
  <c r="D120" i="15"/>
  <c r="C120" i="15"/>
  <c r="D119" i="15"/>
  <c r="C119" i="15"/>
  <c r="E119" i="15" s="1"/>
  <c r="D118" i="15"/>
  <c r="E118" i="15" s="1"/>
  <c r="C118" i="15"/>
  <c r="D117" i="15"/>
  <c r="C117" i="15"/>
  <c r="E117" i="15" s="1"/>
  <c r="D116" i="15"/>
  <c r="C116" i="15"/>
  <c r="D115" i="15"/>
  <c r="C115" i="15"/>
  <c r="E115" i="15" s="1"/>
  <c r="D114" i="15"/>
  <c r="C114" i="15"/>
  <c r="E114" i="15" s="1"/>
  <c r="D113" i="15"/>
  <c r="C113" i="15"/>
  <c r="E113" i="15" s="1"/>
  <c r="D112" i="15"/>
  <c r="C112" i="15"/>
  <c r="D111" i="15"/>
  <c r="C111" i="15"/>
  <c r="E111" i="15" s="1"/>
  <c r="D110" i="15"/>
  <c r="E110" i="15" s="1"/>
  <c r="C110" i="15"/>
  <c r="D109" i="15"/>
  <c r="C109" i="15"/>
  <c r="E109" i="15" s="1"/>
  <c r="D108" i="15"/>
  <c r="C108" i="15"/>
  <c r="D107" i="15"/>
  <c r="C107" i="15"/>
  <c r="E107" i="15" s="1"/>
  <c r="D106" i="15"/>
  <c r="C106" i="15"/>
  <c r="E106" i="15" s="1"/>
  <c r="D105" i="15"/>
  <c r="C105" i="15"/>
  <c r="E105" i="15" s="1"/>
  <c r="D104" i="15"/>
  <c r="C104" i="15"/>
  <c r="D103" i="15"/>
  <c r="C103" i="15"/>
  <c r="E103" i="15" s="1"/>
  <c r="D102" i="15"/>
  <c r="E102" i="15" s="1"/>
  <c r="C102" i="15"/>
  <c r="D101" i="15"/>
  <c r="C101" i="15"/>
  <c r="E101" i="15" s="1"/>
  <c r="D100" i="15"/>
  <c r="C100" i="15"/>
  <c r="D99" i="15"/>
  <c r="C99" i="15"/>
  <c r="E99" i="15" s="1"/>
  <c r="D98" i="15"/>
  <c r="C98" i="15"/>
  <c r="E98" i="15" s="1"/>
  <c r="D97" i="15"/>
  <c r="C97" i="15"/>
  <c r="E97" i="15" s="1"/>
  <c r="D96" i="15"/>
  <c r="C96" i="15"/>
  <c r="D95" i="15"/>
  <c r="C95" i="15"/>
  <c r="E95" i="15" s="1"/>
  <c r="D94" i="15"/>
  <c r="E94" i="15" s="1"/>
  <c r="C94" i="15"/>
  <c r="D93" i="15"/>
  <c r="C93" i="15"/>
  <c r="E93" i="15" s="1"/>
  <c r="D92" i="15"/>
  <c r="C92" i="15"/>
  <c r="D91" i="15"/>
  <c r="C91" i="15"/>
  <c r="E91" i="15" s="1"/>
  <c r="D90" i="15"/>
  <c r="C90" i="15"/>
  <c r="E90" i="15" s="1"/>
  <c r="D89" i="15"/>
  <c r="C89" i="15"/>
  <c r="E89" i="15" s="1"/>
  <c r="D88" i="15"/>
  <c r="C88" i="15"/>
  <c r="D87" i="15"/>
  <c r="C87" i="15"/>
  <c r="E87" i="15" s="1"/>
  <c r="D86" i="15"/>
  <c r="E86" i="15" s="1"/>
  <c r="C86" i="15"/>
  <c r="D85" i="15"/>
  <c r="C85" i="15"/>
  <c r="E85" i="15" s="1"/>
  <c r="D84" i="15"/>
  <c r="C84" i="15"/>
  <c r="D83" i="15"/>
  <c r="C83" i="15"/>
  <c r="E83" i="15" s="1"/>
  <c r="D82" i="15"/>
  <c r="C82" i="15"/>
  <c r="E82" i="15" s="1"/>
  <c r="D81" i="15"/>
  <c r="C81" i="15"/>
  <c r="E81" i="15" s="1"/>
  <c r="D80" i="15"/>
  <c r="C80" i="15"/>
  <c r="D79" i="15"/>
  <c r="C79" i="15"/>
  <c r="E79" i="15" s="1"/>
  <c r="D78" i="15"/>
  <c r="E78" i="15" s="1"/>
  <c r="C78" i="15"/>
  <c r="D77" i="15"/>
  <c r="C77" i="15"/>
  <c r="E77" i="15" s="1"/>
  <c r="D76" i="15"/>
  <c r="C76" i="15"/>
  <c r="D75" i="15"/>
  <c r="C75" i="15"/>
  <c r="E75" i="15" s="1"/>
  <c r="D74" i="15"/>
  <c r="C74" i="15"/>
  <c r="E74" i="15" s="1"/>
  <c r="D73" i="15"/>
  <c r="C73" i="15"/>
  <c r="E73" i="15" s="1"/>
  <c r="D72" i="15"/>
  <c r="C72" i="15"/>
  <c r="D71" i="15"/>
  <c r="C71" i="15"/>
  <c r="E71" i="15" s="1"/>
  <c r="D70" i="15"/>
  <c r="E70" i="15" s="1"/>
  <c r="C70" i="15"/>
  <c r="D69" i="15"/>
  <c r="C69" i="15"/>
  <c r="E69" i="15" s="1"/>
  <c r="D68" i="15"/>
  <c r="C68" i="15"/>
  <c r="D67" i="15"/>
  <c r="C67" i="15"/>
  <c r="E67" i="15" s="1"/>
  <c r="D66" i="15"/>
  <c r="C66" i="15"/>
  <c r="E66" i="15" s="1"/>
  <c r="D65" i="15"/>
  <c r="C65" i="15"/>
  <c r="E65" i="15" s="1"/>
  <c r="D64" i="15"/>
  <c r="C64" i="15"/>
  <c r="D63" i="15"/>
  <c r="C63" i="15"/>
  <c r="E63" i="15" s="1"/>
  <c r="D62" i="15"/>
  <c r="E62" i="15" s="1"/>
  <c r="C62" i="15"/>
  <c r="D61" i="15"/>
  <c r="C61" i="15"/>
  <c r="E61" i="15" s="1"/>
  <c r="D60" i="15"/>
  <c r="C60" i="15"/>
  <c r="D59" i="15"/>
  <c r="C59" i="15"/>
  <c r="E59" i="15" s="1"/>
  <c r="D58" i="15"/>
  <c r="C58" i="15"/>
  <c r="E58" i="15" s="1"/>
  <c r="D57" i="15"/>
  <c r="C57" i="15"/>
  <c r="E57" i="15" s="1"/>
  <c r="D56" i="15"/>
  <c r="C56" i="15"/>
  <c r="D55" i="15"/>
  <c r="C55" i="15"/>
  <c r="E55" i="15" s="1"/>
  <c r="D54" i="15"/>
  <c r="E54" i="15" s="1"/>
  <c r="C54" i="15"/>
  <c r="D53" i="15"/>
  <c r="C53" i="15"/>
  <c r="E53" i="15" s="1"/>
  <c r="D52" i="15"/>
  <c r="C52" i="15"/>
  <c r="D51" i="15"/>
  <c r="C51" i="15"/>
  <c r="E51" i="15" s="1"/>
  <c r="D50" i="15"/>
  <c r="C50" i="15"/>
  <c r="E50" i="15" s="1"/>
  <c r="D49" i="15"/>
  <c r="C49" i="15"/>
  <c r="E49" i="15" s="1"/>
  <c r="D48" i="15"/>
  <c r="C48" i="15"/>
  <c r="D47" i="15"/>
  <c r="C47" i="15"/>
  <c r="E47" i="15" s="1"/>
  <c r="D46" i="15"/>
  <c r="E46" i="15" s="1"/>
  <c r="C46" i="15"/>
  <c r="D45" i="15"/>
  <c r="C45" i="15"/>
  <c r="E45" i="15" s="1"/>
  <c r="D44" i="15"/>
  <c r="C44" i="15"/>
  <c r="D43" i="15"/>
  <c r="C43" i="15"/>
  <c r="E43" i="15" s="1"/>
  <c r="D42" i="15"/>
  <c r="C42" i="15"/>
  <c r="E42" i="15" s="1"/>
  <c r="D41" i="15"/>
  <c r="C41" i="15"/>
  <c r="E41" i="15" s="1"/>
  <c r="D40" i="15"/>
  <c r="C40" i="15"/>
  <c r="D39" i="15"/>
  <c r="C39" i="15"/>
  <c r="E39" i="15" s="1"/>
  <c r="D38" i="15"/>
  <c r="E38" i="15" s="1"/>
  <c r="C38" i="15"/>
  <c r="D37" i="15"/>
  <c r="C37" i="15"/>
  <c r="E37" i="15" s="1"/>
  <c r="D36" i="15"/>
  <c r="C36" i="15"/>
  <c r="D35" i="15"/>
  <c r="C35" i="15"/>
  <c r="E35" i="15" s="1"/>
  <c r="D34" i="15"/>
  <c r="C34" i="15"/>
  <c r="E34" i="15" s="1"/>
  <c r="D33" i="15"/>
  <c r="C33" i="15"/>
  <c r="E33" i="15" s="1"/>
  <c r="D32" i="15"/>
  <c r="C32" i="15"/>
  <c r="D31" i="15"/>
  <c r="C31" i="15"/>
  <c r="E31" i="15" s="1"/>
  <c r="D30" i="15"/>
  <c r="E30" i="15" s="1"/>
  <c r="C30" i="15"/>
  <c r="D29" i="15"/>
  <c r="C29" i="15"/>
  <c r="E29" i="15" s="1"/>
  <c r="D28" i="15"/>
  <c r="C28" i="15"/>
  <c r="D27" i="15"/>
  <c r="C27" i="15"/>
  <c r="E27" i="15" s="1"/>
  <c r="D26" i="15"/>
  <c r="C26" i="15"/>
  <c r="E26" i="15" s="1"/>
  <c r="D25" i="15"/>
  <c r="C25" i="15"/>
  <c r="E25" i="15" s="1"/>
  <c r="D24" i="15"/>
  <c r="C24" i="15"/>
  <c r="D23" i="15"/>
  <c r="C23" i="15"/>
  <c r="E23" i="15" s="1"/>
  <c r="D22" i="15"/>
  <c r="E22" i="15" s="1"/>
  <c r="C22" i="15"/>
  <c r="D21" i="15"/>
  <c r="C21" i="15"/>
  <c r="E21" i="15" s="1"/>
  <c r="D20" i="15"/>
  <c r="C20" i="15"/>
  <c r="D19" i="15"/>
  <c r="C19" i="15"/>
  <c r="E19" i="15" s="1"/>
  <c r="D18" i="15"/>
  <c r="C18" i="15"/>
  <c r="E18" i="15" s="1"/>
  <c r="D17" i="15"/>
  <c r="C17" i="15"/>
  <c r="E17" i="15" s="1"/>
  <c r="D16" i="15"/>
  <c r="C16" i="15"/>
  <c r="D15" i="15"/>
  <c r="C15" i="15"/>
  <c r="E15" i="15" s="1"/>
  <c r="D14" i="15"/>
  <c r="E14" i="15" s="1"/>
  <c r="C14" i="15"/>
  <c r="D13" i="15"/>
  <c r="C13" i="15"/>
  <c r="E13" i="15" s="1"/>
  <c r="D12" i="15"/>
  <c r="C12" i="15"/>
  <c r="D11" i="15"/>
  <c r="C11" i="15"/>
  <c r="E11" i="15" s="1"/>
  <c r="D10" i="15"/>
  <c r="C10" i="15"/>
  <c r="E10" i="15" s="1"/>
  <c r="D9" i="15"/>
  <c r="C9" i="15"/>
  <c r="E9" i="15" s="1"/>
  <c r="D8" i="15"/>
  <c r="C8" i="15"/>
  <c r="D7" i="15"/>
  <c r="C7" i="15"/>
  <c r="E7" i="15" s="1"/>
  <c r="D6" i="15"/>
  <c r="E6" i="15" s="1"/>
  <c r="C6" i="15"/>
  <c r="D5" i="15"/>
  <c r="C5" i="15"/>
  <c r="E5" i="15" s="1"/>
  <c r="D4" i="15"/>
  <c r="C4" i="15"/>
  <c r="D3" i="15"/>
  <c r="C3" i="15"/>
  <c r="E3" i="15" s="1"/>
  <c r="D2" i="15"/>
  <c r="C2" i="15"/>
  <c r="E2" i="15" s="1"/>
  <c r="D158" i="15"/>
  <c r="C158" i="15"/>
  <c r="E163" i="15" l="1"/>
  <c r="E174" i="15"/>
  <c r="E177" i="15"/>
  <c r="E4" i="15"/>
  <c r="E8" i="15"/>
  <c r="E12" i="15"/>
  <c r="E16" i="15"/>
  <c r="E20" i="15"/>
  <c r="E24" i="15"/>
  <c r="E28" i="15"/>
  <c r="E32" i="15"/>
  <c r="E36" i="15"/>
  <c r="E40" i="15"/>
  <c r="E44" i="15"/>
  <c r="E48" i="15"/>
  <c r="E52" i="15"/>
  <c r="E56" i="15"/>
  <c r="E60" i="15"/>
  <c r="E64" i="15"/>
  <c r="E68" i="15"/>
  <c r="E72" i="15"/>
  <c r="E76" i="15"/>
  <c r="E80" i="15"/>
  <c r="E84" i="15"/>
  <c r="E88" i="15"/>
  <c r="E92" i="15"/>
  <c r="E96" i="15"/>
  <c r="E100" i="15"/>
  <c r="E104" i="15"/>
  <c r="E108" i="15"/>
  <c r="E112" i="15"/>
  <c r="E116" i="15"/>
  <c r="E120" i="15"/>
  <c r="E124" i="15"/>
  <c r="E128" i="15"/>
  <c r="E132" i="15"/>
  <c r="E136" i="15"/>
  <c r="E140" i="15"/>
  <c r="E144" i="15"/>
  <c r="E148" i="15"/>
  <c r="E152" i="15"/>
  <c r="E156" i="15"/>
  <c r="E172" i="15"/>
  <c r="E165" i="15"/>
  <c r="E176" i="15"/>
  <c r="E166" i="15"/>
  <c r="AS63" i="17"/>
  <c r="AR63" i="17"/>
  <c r="AQ63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S62" i="17"/>
  <c r="AR62" i="17"/>
  <c r="AQ62" i="17"/>
  <c r="AP62" i="17"/>
  <c r="AO62" i="17"/>
  <c r="AN62" i="17"/>
  <c r="AM62" i="17"/>
  <c r="AL62" i="17"/>
  <c r="AK62" i="17"/>
  <c r="AJ62" i="17"/>
  <c r="AI62" i="17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S61" i="17"/>
  <c r="AR61" i="17"/>
  <c r="AQ61" i="17"/>
  <c r="AP61" i="17"/>
  <c r="AO61" i="17"/>
  <c r="AN61" i="17"/>
  <c r="AM61" i="17"/>
  <c r="AL61" i="17"/>
  <c r="AK61" i="17"/>
  <c r="AJ61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AS60" i="17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AS59" i="17"/>
  <c r="AR59" i="17"/>
  <c r="AQ59" i="17"/>
  <c r="AP59" i="17"/>
  <c r="AO59" i="17"/>
  <c r="AN59" i="17"/>
  <c r="AM59" i="17"/>
  <c r="AL59" i="17"/>
  <c r="AK59" i="17"/>
  <c r="AJ59" i="17"/>
  <c r="AI59" i="17"/>
  <c r="AH59" i="17"/>
  <c r="AG59" i="17"/>
  <c r="AF59" i="17"/>
  <c r="AE59" i="17"/>
  <c r="AD59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AS58" i="17"/>
  <c r="AR58" i="17"/>
  <c r="AQ58" i="17"/>
  <c r="AP58" i="17"/>
  <c r="AO58" i="17"/>
  <c r="AN58" i="17"/>
  <c r="AM58" i="17"/>
  <c r="AL58" i="17"/>
  <c r="AK58" i="17"/>
  <c r="AJ58" i="17"/>
  <c r="AI58" i="17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S57" i="17"/>
  <c r="AR57" i="17"/>
  <c r="AQ57" i="17"/>
  <c r="AP57" i="17"/>
  <c r="AO57" i="17"/>
  <c r="AN57" i="17"/>
  <c r="AM57" i="17"/>
  <c r="AL57" i="17"/>
  <c r="AK57" i="17"/>
  <c r="AJ57" i="17"/>
  <c r="AI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S56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S55" i="17"/>
  <c r="AR55" i="17"/>
  <c r="AQ55" i="17"/>
  <c r="AP55" i="17"/>
  <c r="AO55" i="17"/>
  <c r="AN55" i="17"/>
  <c r="AM55" i="17"/>
  <c r="AL55" i="17"/>
  <c r="AK55" i="17"/>
  <c r="AJ55" i="17"/>
  <c r="AI55" i="17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S53" i="17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S52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S51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S50" i="17"/>
  <c r="AR50" i="17"/>
  <c r="AQ50" i="17"/>
  <c r="AP50" i="17"/>
  <c r="AO50" i="17"/>
  <c r="AN50" i="17"/>
  <c r="AM50" i="17"/>
  <c r="AL50" i="17"/>
  <c r="AK50" i="17"/>
  <c r="AJ50" i="17"/>
  <c r="AI50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S48" i="17"/>
  <c r="AR48" i="17"/>
  <c r="AQ48" i="17"/>
  <c r="AP48" i="17"/>
  <c r="AO48" i="17"/>
  <c r="AN48" i="17"/>
  <c r="AM48" i="17"/>
  <c r="AL48" i="17"/>
  <c r="AK48" i="17"/>
  <c r="AJ48" i="17"/>
  <c r="AI48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S47" i="17"/>
  <c r="AR47" i="17"/>
  <c r="AQ47" i="17"/>
  <c r="AP47" i="17"/>
  <c r="AO47" i="17"/>
  <c r="AN47" i="17"/>
  <c r="AM47" i="17"/>
  <c r="AL47" i="17"/>
  <c r="AK47" i="17"/>
  <c r="AJ47" i="17"/>
  <c r="AI47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S46" i="17"/>
  <c r="AR46" i="17"/>
  <c r="AQ46" i="17"/>
  <c r="AP46" i="17"/>
  <c r="AO46" i="17"/>
  <c r="AN46" i="17"/>
  <c r="AM46" i="17"/>
  <c r="AL46" i="17"/>
  <c r="AK46" i="17"/>
  <c r="AJ46" i="17"/>
  <c r="AI46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S45" i="17"/>
  <c r="AR45" i="17"/>
  <c r="AQ45" i="17"/>
  <c r="AP45" i="17"/>
  <c r="AO45" i="17"/>
  <c r="AN45" i="17"/>
  <c r="AM45" i="17"/>
  <c r="AL45" i="17"/>
  <c r="AK45" i="17"/>
  <c r="AJ45" i="17"/>
  <c r="AI45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S44" i="17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S40" i="17"/>
  <c r="AR40" i="17"/>
  <c r="AQ40" i="17"/>
  <c r="AP40" i="17"/>
  <c r="AO40" i="17"/>
  <c r="AN40" i="17"/>
  <c r="AM40" i="17"/>
  <c r="AL40" i="17"/>
  <c r="AK40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S39" i="17"/>
  <c r="AR39" i="17"/>
  <c r="AQ39" i="17"/>
  <c r="AP39" i="17"/>
  <c r="AO39" i="17"/>
  <c r="AN39" i="17"/>
  <c r="AM39" i="17"/>
  <c r="AL39" i="17"/>
  <c r="AK39" i="17"/>
  <c r="AJ39" i="17"/>
  <c r="AI39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S38" i="17"/>
  <c r="AR38" i="17"/>
  <c r="AQ38" i="17"/>
  <c r="AP38" i="17"/>
  <c r="AO38" i="17"/>
  <c r="AN38" i="17"/>
  <c r="AM38" i="17"/>
  <c r="AL38" i="17"/>
  <c r="AK38" i="17"/>
  <c r="AJ38" i="17"/>
  <c r="AI38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S37" i="17"/>
  <c r="AR37" i="17"/>
  <c r="AQ37" i="17"/>
  <c r="AP37" i="17"/>
  <c r="AO37" i="17"/>
  <c r="AN37" i="17"/>
  <c r="AM37" i="17"/>
  <c r="AL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S36" i="17"/>
  <c r="AR36" i="17"/>
  <c r="AQ36" i="17"/>
  <c r="AP36" i="17"/>
  <c r="AO36" i="17"/>
  <c r="AN36" i="17"/>
  <c r="AM36" i="17"/>
  <c r="AL36" i="17"/>
  <c r="AK36" i="17"/>
  <c r="AJ36" i="17"/>
  <c r="AI36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S35" i="17"/>
  <c r="AR35" i="17"/>
  <c r="AQ35" i="17"/>
  <c r="AP35" i="17"/>
  <c r="AO35" i="17"/>
  <c r="AN35" i="17"/>
  <c r="AM35" i="17"/>
  <c r="AL35" i="17"/>
  <c r="AK35" i="17"/>
  <c r="AJ35" i="17"/>
  <c r="AI35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S33" i="17"/>
  <c r="AR33" i="17"/>
  <c r="AQ33" i="17"/>
  <c r="AP33" i="17"/>
  <c r="AO33" i="17"/>
  <c r="AN33" i="17"/>
  <c r="AM33" i="17"/>
  <c r="AL33" i="17"/>
  <c r="AK33" i="17"/>
  <c r="AJ33" i="17"/>
  <c r="AI33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S32" i="17"/>
  <c r="AR32" i="17"/>
  <c r="AQ32" i="17"/>
  <c r="AP32" i="17"/>
  <c r="AO32" i="17"/>
  <c r="AN32" i="17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AS31" i="17"/>
  <c r="AR31" i="17"/>
  <c r="AQ31" i="17"/>
  <c r="AP31" i="17"/>
  <c r="AO31" i="17"/>
  <c r="AN31" i="17"/>
  <c r="AM31" i="17"/>
  <c r="AL31" i="17"/>
  <c r="AK31" i="17"/>
  <c r="AJ31" i="17"/>
  <c r="AI31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S28" i="17"/>
  <c r="AR28" i="17"/>
  <c r="AQ28" i="17"/>
  <c r="AP28" i="17"/>
  <c r="AO28" i="17"/>
  <c r="AN28" i="17"/>
  <c r="AM28" i="17"/>
  <c r="AL28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AS26" i="17"/>
  <c r="AR26" i="17"/>
  <c r="AQ26" i="17"/>
  <c r="AP26" i="17"/>
  <c r="AO26" i="17"/>
  <c r="AN26" i="17"/>
  <c r="AM26" i="17"/>
  <c r="AL26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S24" i="17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AS18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AS7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AS6" i="17"/>
  <c r="AR6" i="17"/>
  <c r="AQ6" i="17"/>
  <c r="AP6" i="17"/>
  <c r="AO6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S5" i="17"/>
  <c r="AR5" i="17"/>
  <c r="AQ5" i="17"/>
  <c r="AP5" i="17"/>
  <c r="AO5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AS4" i="17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5" i="17"/>
  <c r="D4" i="17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S62" i="16"/>
  <c r="AR62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S61" i="16"/>
  <c r="AR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S60" i="16"/>
  <c r="AR60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AS58" i="16"/>
  <c r="AR58" i="16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S56" i="16"/>
  <c r="AR56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S55" i="16"/>
  <c r="AR55" i="16"/>
  <c r="AQ55" i="16"/>
  <c r="AP55" i="16"/>
  <c r="AO55" i="16"/>
  <c r="AN55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AS53" i="16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S52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S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AS50" i="16"/>
  <c r="AR50" i="16"/>
  <c r="AQ50" i="16"/>
  <c r="AP50" i="16"/>
  <c r="AO50" i="16"/>
  <c r="AN50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AS48" i="16"/>
  <c r="AR48" i="16"/>
  <c r="AQ48" i="16"/>
  <c r="AP48" i="16"/>
  <c r="AO48" i="16"/>
  <c r="AN48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AS47" i="16"/>
  <c r="AR47" i="16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AS43" i="16"/>
  <c r="AR43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AS42" i="16"/>
  <c r="AR42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AS40" i="16"/>
  <c r="AR40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AS39" i="16"/>
  <c r="AR39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AS38" i="16"/>
  <c r="AR38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AS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AS20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AS14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AS11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AS6" i="16"/>
  <c r="AR6" i="16"/>
  <c r="AQ6" i="16"/>
  <c r="AP6" i="16"/>
  <c r="AO6" i="16"/>
  <c r="AN6" i="16"/>
  <c r="AM6" i="16"/>
  <c r="AL6" i="16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AS5" i="16"/>
  <c r="AR5" i="16"/>
  <c r="AQ5" i="16"/>
  <c r="AP5" i="16"/>
  <c r="AO5" i="16"/>
  <c r="AN5" i="16"/>
  <c r="AM5" i="16"/>
  <c r="AL5" i="16"/>
  <c r="AK5" i="16"/>
  <c r="AJ5" i="16"/>
  <c r="AI5" i="16"/>
  <c r="AH5" i="16"/>
  <c r="AG5" i="16"/>
  <c r="AF5" i="16"/>
  <c r="AE5" i="16"/>
  <c r="AD5" i="16"/>
  <c r="AC5" i="16"/>
  <c r="AB5" i="16"/>
  <c r="AA5" i="16"/>
  <c r="Z5" i="16"/>
  <c r="Y5" i="16"/>
  <c r="X5" i="16"/>
  <c r="W5" i="16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AS4" i="16"/>
  <c r="AR4" i="16"/>
  <c r="AQ4" i="16"/>
  <c r="AP4" i="16"/>
  <c r="AO4" i="16"/>
  <c r="AN4" i="16"/>
  <c r="AM4" i="16"/>
  <c r="AL4" i="16"/>
  <c r="AK4" i="16"/>
  <c r="AJ4" i="16"/>
  <c r="AI4" i="16"/>
  <c r="AH4" i="16"/>
  <c r="AG4" i="16"/>
  <c r="AF4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5" i="16"/>
  <c r="D4" i="16"/>
  <c r="G27" i="8" l="1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AT79" i="10" l="1"/>
  <c r="AS79" i="10"/>
  <c r="AR79" i="10"/>
  <c r="AP79" i="10"/>
  <c r="AO79" i="10"/>
  <c r="AN79" i="10"/>
  <c r="AM79" i="10"/>
  <c r="AL79" i="10"/>
  <c r="AK79" i="10"/>
  <c r="AJ79" i="10"/>
  <c r="AI79" i="10"/>
  <c r="AH79" i="10"/>
  <c r="AG79" i="10"/>
  <c r="AF79" i="10"/>
  <c r="AE79" i="10"/>
  <c r="AC79" i="10"/>
  <c r="AB79" i="10"/>
  <c r="AA79" i="10"/>
  <c r="Z79" i="10"/>
  <c r="U79" i="10"/>
  <c r="T79" i="10"/>
  <c r="S79" i="10"/>
  <c r="R79" i="10"/>
  <c r="Q79" i="10"/>
  <c r="P79" i="10"/>
  <c r="M79" i="10"/>
  <c r="L79" i="10"/>
  <c r="K79" i="10"/>
  <c r="J79" i="10"/>
  <c r="I79" i="10"/>
  <c r="H79" i="10"/>
  <c r="G79" i="10"/>
  <c r="F79" i="10"/>
  <c r="E79" i="10"/>
  <c r="D79" i="10"/>
  <c r="AW78" i="10"/>
  <c r="AU78" i="10"/>
  <c r="AT78" i="10"/>
  <c r="AS78" i="10"/>
  <c r="AR78" i="10"/>
  <c r="AP78" i="10"/>
  <c r="AO78" i="10"/>
  <c r="AN78" i="10"/>
  <c r="AM78" i="10"/>
  <c r="AL78" i="10"/>
  <c r="AK78" i="10"/>
  <c r="AJ78" i="10"/>
  <c r="AI78" i="10"/>
  <c r="AH78" i="10"/>
  <c r="AG78" i="10"/>
  <c r="AF78" i="10"/>
  <c r="AE78" i="10"/>
  <c r="AC78" i="10"/>
  <c r="AB78" i="10"/>
  <c r="AA78" i="10"/>
  <c r="Z78" i="10"/>
  <c r="U78" i="10"/>
  <c r="T78" i="10"/>
  <c r="S78" i="10"/>
  <c r="R78" i="10"/>
  <c r="Q78" i="10"/>
  <c r="P78" i="10"/>
  <c r="M78" i="10"/>
  <c r="L78" i="10"/>
  <c r="K78" i="10"/>
  <c r="J78" i="10"/>
  <c r="I78" i="10"/>
  <c r="H78" i="10"/>
  <c r="G78" i="10"/>
  <c r="F78" i="10"/>
  <c r="E78" i="10"/>
  <c r="D78" i="10"/>
  <c r="AT77" i="10"/>
  <c r="AS77" i="10"/>
  <c r="AR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C77" i="10"/>
  <c r="AB77" i="10"/>
  <c r="AA77" i="10"/>
  <c r="Z77" i="10"/>
  <c r="U77" i="10"/>
  <c r="T77" i="10"/>
  <c r="S77" i="10"/>
  <c r="R77" i="10"/>
  <c r="Q77" i="10"/>
  <c r="P77" i="10"/>
  <c r="M77" i="10"/>
  <c r="L77" i="10"/>
  <c r="K77" i="10"/>
  <c r="J77" i="10"/>
  <c r="I77" i="10"/>
  <c r="H77" i="10"/>
  <c r="G77" i="10"/>
  <c r="F77" i="10"/>
  <c r="E77" i="10"/>
  <c r="D77" i="10"/>
  <c r="AT76" i="10"/>
  <c r="AS76" i="10"/>
  <c r="AR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C76" i="10"/>
  <c r="AB76" i="10"/>
  <c r="AA76" i="10"/>
  <c r="Z76" i="10"/>
  <c r="U76" i="10"/>
  <c r="T76" i="10"/>
  <c r="S76" i="10"/>
  <c r="R76" i="10"/>
  <c r="Q76" i="10"/>
  <c r="P76" i="10"/>
  <c r="M76" i="10"/>
  <c r="L76" i="10"/>
  <c r="K76" i="10"/>
  <c r="J76" i="10"/>
  <c r="I76" i="10"/>
  <c r="H76" i="10"/>
  <c r="G76" i="10"/>
  <c r="F76" i="10"/>
  <c r="E76" i="10"/>
  <c r="D76" i="10"/>
  <c r="AT75" i="10"/>
  <c r="AS75" i="10"/>
  <c r="AR75" i="10"/>
  <c r="AP75" i="10"/>
  <c r="AO75" i="10"/>
  <c r="AN75" i="10"/>
  <c r="AM75" i="10"/>
  <c r="AL75" i="10"/>
  <c r="AK75" i="10"/>
  <c r="AJ75" i="10"/>
  <c r="AI75" i="10"/>
  <c r="AH75" i="10"/>
  <c r="AG75" i="10"/>
  <c r="AF75" i="10"/>
  <c r="AE75" i="10"/>
  <c r="AC75" i="10"/>
  <c r="AB75" i="10"/>
  <c r="AA75" i="10"/>
  <c r="Z75" i="10"/>
  <c r="U75" i="10"/>
  <c r="T75" i="10"/>
  <c r="S75" i="10"/>
  <c r="R75" i="10"/>
  <c r="Q75" i="10"/>
  <c r="P75" i="10"/>
  <c r="M75" i="10"/>
  <c r="L75" i="10"/>
  <c r="K75" i="10"/>
  <c r="J75" i="10"/>
  <c r="I75" i="10"/>
  <c r="H75" i="10"/>
  <c r="G75" i="10"/>
  <c r="F75" i="10"/>
  <c r="E75" i="10"/>
  <c r="D75" i="10"/>
  <c r="AT74" i="10"/>
  <c r="AS74" i="10"/>
  <c r="AR74" i="10"/>
  <c r="AP74" i="10"/>
  <c r="AO74" i="10"/>
  <c r="AN74" i="10"/>
  <c r="AM74" i="10"/>
  <c r="AL74" i="10"/>
  <c r="AK74" i="10"/>
  <c r="AJ74" i="10"/>
  <c r="AI74" i="10"/>
  <c r="AH74" i="10"/>
  <c r="AG74" i="10"/>
  <c r="AF74" i="10"/>
  <c r="AE74" i="10"/>
  <c r="AC74" i="10"/>
  <c r="AB74" i="10"/>
  <c r="AA74" i="10"/>
  <c r="Z74" i="10"/>
  <c r="U74" i="10"/>
  <c r="T74" i="10"/>
  <c r="S74" i="10"/>
  <c r="R74" i="10"/>
  <c r="Q74" i="10"/>
  <c r="P74" i="10"/>
  <c r="M74" i="10"/>
  <c r="L74" i="10"/>
  <c r="K74" i="10"/>
  <c r="J74" i="10"/>
  <c r="I74" i="10"/>
  <c r="H74" i="10"/>
  <c r="G74" i="10"/>
  <c r="F74" i="10"/>
  <c r="E74" i="10"/>
  <c r="D74" i="10"/>
  <c r="AT73" i="10"/>
  <c r="AS73" i="10"/>
  <c r="AR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C73" i="10"/>
  <c r="AB73" i="10"/>
  <c r="AA73" i="10"/>
  <c r="Z73" i="10"/>
  <c r="U73" i="10"/>
  <c r="T73" i="10"/>
  <c r="S73" i="10"/>
  <c r="R73" i="10"/>
  <c r="Q73" i="10"/>
  <c r="P73" i="10"/>
  <c r="M73" i="10"/>
  <c r="L73" i="10"/>
  <c r="K73" i="10"/>
  <c r="J73" i="10"/>
  <c r="I73" i="10"/>
  <c r="H73" i="10"/>
  <c r="G73" i="10"/>
  <c r="F73" i="10"/>
  <c r="E73" i="10"/>
  <c r="D73" i="10"/>
  <c r="AT72" i="10"/>
  <c r="AS72" i="10"/>
  <c r="AR72" i="10"/>
  <c r="AP72" i="10"/>
  <c r="AO72" i="10"/>
  <c r="AN72" i="10"/>
  <c r="AM72" i="10"/>
  <c r="AL72" i="10"/>
  <c r="AK72" i="10"/>
  <c r="AJ72" i="10"/>
  <c r="AI72" i="10"/>
  <c r="AH72" i="10"/>
  <c r="AG72" i="10"/>
  <c r="AF72" i="10"/>
  <c r="AE72" i="10"/>
  <c r="AC72" i="10"/>
  <c r="AB72" i="10"/>
  <c r="AA72" i="10"/>
  <c r="Z72" i="10"/>
  <c r="U72" i="10"/>
  <c r="T72" i="10"/>
  <c r="S72" i="10"/>
  <c r="R72" i="10"/>
  <c r="Q72" i="10"/>
  <c r="P72" i="10"/>
  <c r="M72" i="10"/>
  <c r="L72" i="10"/>
  <c r="K72" i="10"/>
  <c r="J72" i="10"/>
  <c r="I72" i="10"/>
  <c r="H72" i="10"/>
  <c r="G72" i="10"/>
  <c r="F72" i="10"/>
  <c r="E72" i="10"/>
  <c r="D72" i="10"/>
  <c r="AT71" i="10"/>
  <c r="AS71" i="10"/>
  <c r="AR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C71" i="10"/>
  <c r="AB71" i="10"/>
  <c r="AA71" i="10"/>
  <c r="Z71" i="10"/>
  <c r="U71" i="10"/>
  <c r="T71" i="10"/>
  <c r="S71" i="10"/>
  <c r="R71" i="10"/>
  <c r="Q71" i="10"/>
  <c r="P71" i="10"/>
  <c r="M71" i="10"/>
  <c r="L71" i="10"/>
  <c r="K71" i="10"/>
  <c r="J71" i="10"/>
  <c r="I71" i="10"/>
  <c r="H71" i="10"/>
  <c r="G71" i="10"/>
  <c r="F71" i="10"/>
  <c r="E71" i="10"/>
  <c r="D71" i="10"/>
  <c r="AT70" i="10"/>
  <c r="AS70" i="10"/>
  <c r="AR70" i="10"/>
  <c r="AP70" i="10"/>
  <c r="AO70" i="10"/>
  <c r="AN70" i="10"/>
  <c r="AM70" i="10"/>
  <c r="AL70" i="10"/>
  <c r="AK70" i="10"/>
  <c r="AJ70" i="10"/>
  <c r="AI70" i="10"/>
  <c r="AH70" i="10"/>
  <c r="AG70" i="10"/>
  <c r="AF70" i="10"/>
  <c r="AE70" i="10"/>
  <c r="AC70" i="10"/>
  <c r="AB70" i="10"/>
  <c r="AA70" i="10"/>
  <c r="Z70" i="10"/>
  <c r="U70" i="10"/>
  <c r="T70" i="10"/>
  <c r="S70" i="10"/>
  <c r="R70" i="10"/>
  <c r="Q70" i="10"/>
  <c r="P70" i="10"/>
  <c r="M70" i="10"/>
  <c r="L70" i="10"/>
  <c r="K70" i="10"/>
  <c r="J70" i="10"/>
  <c r="I70" i="10"/>
  <c r="H70" i="10"/>
  <c r="G70" i="10"/>
  <c r="F70" i="10"/>
  <c r="E70" i="10"/>
  <c r="D70" i="10"/>
  <c r="AT69" i="10"/>
  <c r="AS69" i="10"/>
  <c r="AR69" i="10"/>
  <c r="AP69" i="10"/>
  <c r="AO69" i="10"/>
  <c r="AN69" i="10"/>
  <c r="AM69" i="10"/>
  <c r="AL69" i="10"/>
  <c r="AK69" i="10"/>
  <c r="AJ69" i="10"/>
  <c r="AI69" i="10"/>
  <c r="AH69" i="10"/>
  <c r="AG69" i="10"/>
  <c r="AF69" i="10"/>
  <c r="AE69" i="10"/>
  <c r="AC69" i="10"/>
  <c r="AB69" i="10"/>
  <c r="AA69" i="10"/>
  <c r="Z69" i="10"/>
  <c r="U69" i="10"/>
  <c r="T69" i="10"/>
  <c r="S69" i="10"/>
  <c r="R69" i="10"/>
  <c r="Q69" i="10"/>
  <c r="P69" i="10"/>
  <c r="M69" i="10"/>
  <c r="L69" i="10"/>
  <c r="K69" i="10"/>
  <c r="J69" i="10"/>
  <c r="I69" i="10"/>
  <c r="H69" i="10"/>
  <c r="G69" i="10"/>
  <c r="F69" i="10"/>
  <c r="E69" i="10"/>
  <c r="D69" i="10"/>
  <c r="AT68" i="10"/>
  <c r="AS68" i="10"/>
  <c r="AR68" i="10"/>
  <c r="AP68" i="10"/>
  <c r="AO68" i="10"/>
  <c r="AN68" i="10"/>
  <c r="AM68" i="10"/>
  <c r="AL68" i="10"/>
  <c r="AK68" i="10"/>
  <c r="AJ68" i="10"/>
  <c r="AI68" i="10"/>
  <c r="AH68" i="10"/>
  <c r="AG68" i="10"/>
  <c r="AF68" i="10"/>
  <c r="AE68" i="10"/>
  <c r="AC68" i="10"/>
  <c r="AB68" i="10"/>
  <c r="AA68" i="10"/>
  <c r="Z68" i="10"/>
  <c r="U68" i="10"/>
  <c r="T68" i="10"/>
  <c r="S68" i="10"/>
  <c r="R68" i="10"/>
  <c r="Q68" i="10"/>
  <c r="P68" i="10"/>
  <c r="M68" i="10"/>
  <c r="L68" i="10"/>
  <c r="K68" i="10"/>
  <c r="J68" i="10"/>
  <c r="I68" i="10"/>
  <c r="H68" i="10"/>
  <c r="G68" i="10"/>
  <c r="F68" i="10"/>
  <c r="E68" i="10"/>
  <c r="D68" i="10"/>
  <c r="AT67" i="10"/>
  <c r="AS67" i="10"/>
  <c r="AR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C67" i="10"/>
  <c r="AB67" i="10"/>
  <c r="AA67" i="10"/>
  <c r="Z67" i="10"/>
  <c r="U67" i="10"/>
  <c r="T67" i="10"/>
  <c r="S67" i="10"/>
  <c r="R67" i="10"/>
  <c r="Q67" i="10"/>
  <c r="P67" i="10"/>
  <c r="M67" i="10"/>
  <c r="L67" i="10"/>
  <c r="K67" i="10"/>
  <c r="J67" i="10"/>
  <c r="I67" i="10"/>
  <c r="H67" i="10"/>
  <c r="G67" i="10"/>
  <c r="F67" i="10"/>
  <c r="E67" i="10"/>
  <c r="D67" i="10"/>
  <c r="AW66" i="10"/>
  <c r="AU66" i="10"/>
  <c r="AT66" i="10"/>
  <c r="AS66" i="10"/>
  <c r="AR66" i="10"/>
  <c r="AP66" i="10"/>
  <c r="AO66" i="10"/>
  <c r="AN66" i="10"/>
  <c r="AM66" i="10"/>
  <c r="AL66" i="10"/>
  <c r="AK66" i="10"/>
  <c r="AJ66" i="10"/>
  <c r="AI66" i="10"/>
  <c r="AH66" i="10"/>
  <c r="AG66" i="10"/>
  <c r="AF66" i="10"/>
  <c r="AE66" i="10"/>
  <c r="AC66" i="10"/>
  <c r="AB66" i="10"/>
  <c r="AA66" i="10"/>
  <c r="Z66" i="10"/>
  <c r="U66" i="10"/>
  <c r="T66" i="10"/>
  <c r="S66" i="10"/>
  <c r="R66" i="10"/>
  <c r="Q66" i="10"/>
  <c r="P66" i="10"/>
  <c r="M66" i="10"/>
  <c r="L66" i="10"/>
  <c r="K66" i="10"/>
  <c r="J66" i="10"/>
  <c r="I66" i="10"/>
  <c r="H66" i="10"/>
  <c r="G66" i="10"/>
  <c r="F66" i="10"/>
  <c r="E66" i="10"/>
  <c r="D66" i="10"/>
  <c r="AV63" i="10"/>
  <c r="AV61" i="10"/>
  <c r="AV55" i="10"/>
  <c r="AV53" i="10"/>
  <c r="AV51" i="10"/>
  <c r="AV49" i="10"/>
  <c r="AV43" i="10"/>
  <c r="AV39" i="10"/>
  <c r="AV37" i="10"/>
  <c r="AV31" i="10"/>
  <c r="AV29" i="10"/>
  <c r="AV27" i="10"/>
  <c r="AV25" i="10"/>
  <c r="AV23" i="10"/>
  <c r="AV19" i="10"/>
  <c r="AV17" i="10"/>
  <c r="AV15" i="10"/>
  <c r="AV13" i="10"/>
  <c r="AV11" i="10"/>
  <c r="AV9" i="10"/>
  <c r="AV7" i="10"/>
  <c r="AV5" i="10"/>
  <c r="AX1" i="10"/>
  <c r="AX3" i="10" s="1"/>
  <c r="AV78" i="10" l="1"/>
  <c r="AV66" i="10"/>
  <c r="AG66" i="1" l="1"/>
  <c r="AM66" i="1"/>
  <c r="AN66" i="1"/>
  <c r="AQ66" i="1"/>
  <c r="AR66" i="1"/>
  <c r="AS66" i="1"/>
  <c r="AG67" i="1"/>
  <c r="AM67" i="1"/>
  <c r="AN67" i="1"/>
  <c r="AQ67" i="1"/>
  <c r="AR67" i="1"/>
  <c r="AS67" i="1"/>
  <c r="AG68" i="1"/>
  <c r="AM68" i="1"/>
  <c r="AN68" i="1"/>
  <c r="AQ68" i="1"/>
  <c r="AR68" i="1"/>
  <c r="AS68" i="1"/>
  <c r="AG70" i="1"/>
  <c r="AM70" i="1"/>
  <c r="AN70" i="1"/>
  <c r="AQ70" i="1"/>
  <c r="AR70" i="1"/>
  <c r="AS70" i="1"/>
  <c r="AG71" i="1"/>
  <c r="AM71" i="1"/>
  <c r="AN71" i="1"/>
  <c r="AQ71" i="1"/>
  <c r="AR71" i="1"/>
  <c r="AS71" i="1"/>
  <c r="AG72" i="1"/>
  <c r="AM72" i="1"/>
  <c r="AN72" i="1"/>
  <c r="AQ72" i="1"/>
  <c r="AR72" i="1"/>
  <c r="AS72" i="1"/>
  <c r="AG73" i="1"/>
  <c r="AM73" i="1"/>
  <c r="AN73" i="1"/>
  <c r="AQ73" i="1"/>
  <c r="AR73" i="1"/>
  <c r="AS73" i="1"/>
  <c r="AG74" i="1"/>
  <c r="AM74" i="1"/>
  <c r="AN74" i="1"/>
  <c r="AQ74" i="1"/>
  <c r="AR74" i="1"/>
  <c r="AS74" i="1"/>
  <c r="AG75" i="1"/>
  <c r="AM75" i="1"/>
  <c r="AN75" i="1"/>
  <c r="AQ75" i="1"/>
  <c r="AR75" i="1"/>
  <c r="AS75" i="1"/>
  <c r="AG76" i="1"/>
  <c r="AM76" i="1"/>
  <c r="AN76" i="1"/>
  <c r="AQ76" i="1"/>
  <c r="AR76" i="1"/>
  <c r="AS76" i="1"/>
  <c r="AG77" i="1"/>
  <c r="AM77" i="1"/>
  <c r="AN77" i="1"/>
  <c r="AQ77" i="1"/>
  <c r="AR77" i="1"/>
  <c r="AS77" i="1"/>
  <c r="AG78" i="1"/>
  <c r="AM78" i="1"/>
  <c r="AN78" i="1"/>
  <c r="AQ78" i="1"/>
  <c r="AR78" i="1"/>
  <c r="AS78" i="1"/>
  <c r="AG79" i="1"/>
  <c r="AM79" i="1"/>
  <c r="AN79" i="1"/>
  <c r="AQ79" i="1"/>
  <c r="AR79" i="1"/>
  <c r="AS79" i="1"/>
  <c r="AE67" i="1" l="1"/>
  <c r="AD77" i="1"/>
  <c r="AE77" i="1"/>
  <c r="AE68" i="1"/>
  <c r="AF68" i="1"/>
  <c r="E78" i="1"/>
  <c r="F78" i="1"/>
  <c r="G78" i="1"/>
  <c r="H78" i="1"/>
  <c r="I78" i="1"/>
  <c r="J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D78" i="1"/>
  <c r="E70" i="1"/>
  <c r="F70" i="1"/>
  <c r="G70" i="1"/>
  <c r="H70" i="1"/>
  <c r="I70" i="1"/>
  <c r="J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D70" i="1"/>
  <c r="Z67" i="1"/>
  <c r="AB67" i="1"/>
  <c r="AD73" i="1"/>
  <c r="AE73" i="1"/>
  <c r="Y67" i="1"/>
  <c r="AA67" i="1"/>
  <c r="Y68" i="1"/>
  <c r="AA68" i="1"/>
  <c r="Y71" i="1"/>
  <c r="Z71" i="1"/>
  <c r="AA71" i="1"/>
  <c r="AB71" i="1"/>
  <c r="Y72" i="1"/>
  <c r="Z72" i="1"/>
  <c r="AA72" i="1"/>
  <c r="AB72" i="1"/>
  <c r="Y73" i="1"/>
  <c r="Z73" i="1"/>
  <c r="AA73" i="1"/>
  <c r="AB73" i="1"/>
  <c r="Y74" i="1"/>
  <c r="Z74" i="1"/>
  <c r="AA74" i="1"/>
  <c r="AB74" i="1"/>
  <c r="Y75" i="1"/>
  <c r="Z75" i="1"/>
  <c r="AA75" i="1"/>
  <c r="AB75" i="1"/>
  <c r="Y76" i="1"/>
  <c r="Z76" i="1"/>
  <c r="AA76" i="1"/>
  <c r="AB76" i="1"/>
  <c r="Y77" i="1"/>
  <c r="Z77" i="1"/>
  <c r="AA77" i="1"/>
  <c r="AB77" i="1"/>
  <c r="Y79" i="1"/>
  <c r="Z79" i="1"/>
  <c r="AA79" i="1"/>
  <c r="AB79" i="1"/>
  <c r="E66" i="1"/>
  <c r="F66" i="1"/>
  <c r="G66" i="1"/>
  <c r="H66" i="1"/>
  <c r="I66" i="1"/>
  <c r="J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E67" i="1"/>
  <c r="F67" i="1"/>
  <c r="G67" i="1"/>
  <c r="H67" i="1"/>
  <c r="I67" i="1"/>
  <c r="J67" i="1"/>
  <c r="T67" i="1"/>
  <c r="U67" i="1"/>
  <c r="V67" i="1"/>
  <c r="W67" i="1"/>
  <c r="X67" i="1"/>
  <c r="AC67" i="1"/>
  <c r="AD67" i="1"/>
  <c r="AF67" i="1"/>
  <c r="E68" i="1"/>
  <c r="F68" i="1"/>
  <c r="G68" i="1"/>
  <c r="H68" i="1"/>
  <c r="I68" i="1"/>
  <c r="J68" i="1"/>
  <c r="T68" i="1"/>
  <c r="U68" i="1"/>
  <c r="V68" i="1"/>
  <c r="W68" i="1"/>
  <c r="X68" i="1"/>
  <c r="AC68" i="1"/>
  <c r="AD68" i="1"/>
  <c r="E71" i="1"/>
  <c r="F71" i="1"/>
  <c r="G71" i="1"/>
  <c r="H71" i="1"/>
  <c r="I71" i="1"/>
  <c r="J71" i="1"/>
  <c r="T71" i="1"/>
  <c r="U71" i="1"/>
  <c r="V71" i="1"/>
  <c r="W71" i="1"/>
  <c r="X71" i="1"/>
  <c r="AC71" i="1"/>
  <c r="AD71" i="1"/>
  <c r="AE71" i="1"/>
  <c r="AF71" i="1"/>
  <c r="E72" i="1"/>
  <c r="F72" i="1"/>
  <c r="G72" i="1"/>
  <c r="H72" i="1"/>
  <c r="I72" i="1"/>
  <c r="J72" i="1"/>
  <c r="T72" i="1"/>
  <c r="U72" i="1"/>
  <c r="V72" i="1"/>
  <c r="W72" i="1"/>
  <c r="X72" i="1"/>
  <c r="AC72" i="1"/>
  <c r="AD72" i="1"/>
  <c r="AE72" i="1"/>
  <c r="AF72" i="1"/>
  <c r="E73" i="1"/>
  <c r="F73" i="1"/>
  <c r="G73" i="1"/>
  <c r="H73" i="1"/>
  <c r="I73" i="1"/>
  <c r="J73" i="1"/>
  <c r="T73" i="1"/>
  <c r="U73" i="1"/>
  <c r="V73" i="1"/>
  <c r="W73" i="1"/>
  <c r="X73" i="1"/>
  <c r="AC73" i="1"/>
  <c r="AF73" i="1"/>
  <c r="E74" i="1"/>
  <c r="F74" i="1"/>
  <c r="G74" i="1"/>
  <c r="H74" i="1"/>
  <c r="I74" i="1"/>
  <c r="J74" i="1"/>
  <c r="T74" i="1"/>
  <c r="U74" i="1"/>
  <c r="V74" i="1"/>
  <c r="W74" i="1"/>
  <c r="X74" i="1"/>
  <c r="AC74" i="1"/>
  <c r="AD74" i="1"/>
  <c r="AE74" i="1"/>
  <c r="AF74" i="1"/>
  <c r="E75" i="1"/>
  <c r="F75" i="1"/>
  <c r="G75" i="1"/>
  <c r="H75" i="1"/>
  <c r="I75" i="1"/>
  <c r="J75" i="1"/>
  <c r="T75" i="1"/>
  <c r="U75" i="1"/>
  <c r="V75" i="1"/>
  <c r="W75" i="1"/>
  <c r="X75" i="1"/>
  <c r="AC75" i="1"/>
  <c r="AD75" i="1"/>
  <c r="AE75" i="1"/>
  <c r="AF75" i="1"/>
  <c r="E76" i="1"/>
  <c r="F76" i="1"/>
  <c r="G76" i="1"/>
  <c r="H76" i="1"/>
  <c r="I76" i="1"/>
  <c r="J76" i="1"/>
  <c r="T76" i="1"/>
  <c r="U76" i="1"/>
  <c r="V76" i="1"/>
  <c r="W76" i="1"/>
  <c r="X76" i="1"/>
  <c r="AC76" i="1"/>
  <c r="AD76" i="1"/>
  <c r="AE76" i="1"/>
  <c r="AF76" i="1"/>
  <c r="E77" i="1"/>
  <c r="F77" i="1"/>
  <c r="G77" i="1"/>
  <c r="H77" i="1"/>
  <c r="I77" i="1"/>
  <c r="J77" i="1"/>
  <c r="T77" i="1"/>
  <c r="U77" i="1"/>
  <c r="V77" i="1"/>
  <c r="W77" i="1"/>
  <c r="X77" i="1"/>
  <c r="AC77" i="1"/>
  <c r="AF77" i="1"/>
  <c r="E79" i="1"/>
  <c r="F79" i="1"/>
  <c r="G79" i="1"/>
  <c r="H79" i="1"/>
  <c r="I79" i="1"/>
  <c r="J79" i="1"/>
  <c r="T79" i="1"/>
  <c r="U79" i="1"/>
  <c r="V79" i="1"/>
  <c r="W79" i="1"/>
  <c r="X79" i="1"/>
  <c r="AC79" i="1"/>
  <c r="AD79" i="1"/>
  <c r="AE79" i="1"/>
  <c r="AF79" i="1"/>
  <c r="D79" i="1"/>
  <c r="D77" i="1"/>
  <c r="D76" i="1"/>
  <c r="D75" i="1"/>
  <c r="D74" i="1"/>
  <c r="D73" i="1"/>
  <c r="D72" i="1"/>
  <c r="D71" i="1"/>
  <c r="D68" i="1"/>
  <c r="D66" i="1"/>
  <c r="D67" i="1"/>
  <c r="AB68" i="1"/>
  <c r="Z68" i="1"/>
</calcChain>
</file>

<file path=xl/sharedStrings.xml><?xml version="1.0" encoding="utf-8"?>
<sst xmlns="http://schemas.openxmlformats.org/spreadsheetml/2006/main" count="5041" uniqueCount="332">
  <si>
    <t>THỨ</t>
  </si>
  <si>
    <t>Tiết</t>
  </si>
  <si>
    <t>HAI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</si>
  <si>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</si>
  <si>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</si>
  <si>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</si>
  <si>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</si>
  <si>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</si>
  <si>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</si>
  <si>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</si>
  <si>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</si>
  <si>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</si>
  <si>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</si>
  <si>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</si>
  <si>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</si>
  <si>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</si>
  <si>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</si>
  <si>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</si>
  <si>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</si>
  <si>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</si>
  <si>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</si>
  <si>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LÍ</t>
  </si>
  <si>
    <t>TD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</si>
  <si>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</si>
  <si>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</si>
  <si>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</si>
  <si>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</si>
  <si>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</si>
  <si>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</si>
  <si>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</si>
  <si>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</si>
  <si>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</si>
  <si>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Thời gian </t>
  </si>
  <si>
    <t>6A10</t>
  </si>
  <si>
    <t>6A11</t>
  </si>
  <si>
    <t>6A12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</si>
  <si>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</si>
  <si>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</si>
  <si>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</si>
  <si>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</si>
  <si>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</si>
  <si>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</si>
  <si>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</si>
  <si>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</si>
  <si>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</si>
  <si>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</si>
  <si>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</si>
  <si>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</si>
  <si>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13h00-13h45</t>
  </si>
  <si>
    <t>13h50-14h35</t>
  </si>
  <si>
    <t>14h40-15h25</t>
  </si>
  <si>
    <t>NMT Linh</t>
  </si>
  <si>
    <t>PTT Linh</t>
  </si>
  <si>
    <t>LT Phong</t>
  </si>
  <si>
    <t>NTT Hương</t>
  </si>
  <si>
    <t>DT Dung</t>
  </si>
  <si>
    <t>NT Lan</t>
  </si>
  <si>
    <t>TTT Hạnh</t>
  </si>
  <si>
    <t>NĐ Duy</t>
  </si>
  <si>
    <t>NT Thành</t>
  </si>
  <si>
    <t>LN Anh</t>
  </si>
  <si>
    <t>15h45-16h30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</si>
  <si>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</si>
  <si>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</si>
  <si>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</si>
  <si>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</si>
  <si>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</si>
  <si>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</si>
  <si>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</si>
  <si>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</si>
  <si>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</si>
  <si>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6P</t>
  </si>
  <si>
    <t>7P</t>
  </si>
  <si>
    <t>8P</t>
  </si>
  <si>
    <t>9P</t>
  </si>
  <si>
    <t>PH Giang</t>
  </si>
  <si>
    <t>LH Lan</t>
  </si>
  <si>
    <t>ĐĐ Hưng</t>
  </si>
  <si>
    <t>NTM Thu</t>
  </si>
  <si>
    <t>PTT Thuỷ</t>
  </si>
  <si>
    <t>HD Vy</t>
  </si>
  <si>
    <t>HT Hạnh</t>
  </si>
  <si>
    <t>TT Hồng</t>
  </si>
  <si>
    <t>TTH Giang</t>
  </si>
  <si>
    <t>VNT Trang</t>
  </si>
  <si>
    <t>CTM Tâm</t>
  </si>
  <si>
    <t>HTQ Lan</t>
  </si>
  <si>
    <t>NT Hà</t>
  </si>
  <si>
    <t>NT Nga</t>
  </si>
  <si>
    <t>LTH Quỳnh</t>
  </si>
  <si>
    <t>NH Thuý</t>
  </si>
  <si>
    <t>BTH Trang</t>
  </si>
  <si>
    <t>TT Loan</t>
  </si>
  <si>
    <t>NTN Liên</t>
  </si>
  <si>
    <t>LP Thảo</t>
  </si>
  <si>
    <t>NT Hảo</t>
  </si>
  <si>
    <t>TTM Hương</t>
  </si>
  <si>
    <t>LT Loan</t>
  </si>
  <si>
    <t>LM Tâm</t>
  </si>
  <si>
    <t>HTH Quỳnh</t>
  </si>
  <si>
    <t>ĐT Năng</t>
  </si>
  <si>
    <t>NT Tâm</t>
  </si>
  <si>
    <t>TM Hằng</t>
  </si>
  <si>
    <t>HT Minh</t>
  </si>
  <si>
    <t>NT Vân</t>
  </si>
  <si>
    <t>PT Hương</t>
  </si>
  <si>
    <t>NTP Lan B</t>
  </si>
  <si>
    <t>NH Lê</t>
  </si>
  <si>
    <t>NT Hải</t>
  </si>
  <si>
    <t>TTT Hằng</t>
  </si>
  <si>
    <t>NTT Hà</t>
  </si>
  <si>
    <t>NS Tùng</t>
  </si>
  <si>
    <t>ĐT Hà</t>
  </si>
  <si>
    <t>NP Dung</t>
  </si>
  <si>
    <t>NT Phượng</t>
  </si>
  <si>
    <t>NH Vi</t>
  </si>
  <si>
    <t>ĐTN Hà</t>
  </si>
  <si>
    <t>NTH Quyên</t>
  </si>
  <si>
    <t>NTP Lan A</t>
  </si>
  <si>
    <t>NP Thanh</t>
  </si>
  <si>
    <t>ĐA Thảo</t>
  </si>
  <si>
    <t>PH Minh</t>
  </si>
  <si>
    <t>LT Thoa</t>
  </si>
  <si>
    <t>ĐTH Nga</t>
  </si>
  <si>
    <t>TTT Hương</t>
  </si>
  <si>
    <t>PTN Trâm</t>
  </si>
  <si>
    <t>CK Đức</t>
  </si>
  <si>
    <t>NB Vân</t>
  </si>
  <si>
    <t>VTT Nhàn</t>
  </si>
  <si>
    <t>NTP Lan TD</t>
  </si>
  <si>
    <t>ĐD Định</t>
  </si>
  <si>
    <t>NPH Anh</t>
  </si>
  <si>
    <t>TT Thùy</t>
  </si>
  <si>
    <t>VT Hà</t>
  </si>
  <si>
    <t>LT Hương</t>
  </si>
  <si>
    <t>NK Linh</t>
  </si>
  <si>
    <t>ĐH Lan</t>
  </si>
  <si>
    <t>TT Quyên</t>
  </si>
  <si>
    <t>NTT Thủy A</t>
  </si>
  <si>
    <t>NTT Thủy B</t>
  </si>
  <si>
    <t>9A1</t>
  </si>
  <si>
    <t>9A2</t>
  </si>
  <si>
    <t>9A3</t>
  </si>
  <si>
    <t>9A4</t>
  </si>
  <si>
    <t>9A5</t>
  </si>
  <si>
    <t>9A6</t>
  </si>
  <si>
    <t>9A7</t>
  </si>
  <si>
    <t>9A8</t>
  </si>
  <si>
    <t>9A9</t>
  </si>
  <si>
    <t>9A10</t>
  </si>
  <si>
    <t>9A11</t>
  </si>
  <si>
    <t>7h30-8h15</t>
  </si>
  <si>
    <t>LTH Yến</t>
  </si>
  <si>
    <t>BTT Hương</t>
  </si>
  <si>
    <t>TTT Hiền</t>
  </si>
  <si>
    <t>VB Hạnh</t>
  </si>
  <si>
    <t>TT Hương</t>
  </si>
  <si>
    <t>TX Điện</t>
  </si>
  <si>
    <t>HTM Hương</t>
  </si>
  <si>
    <t>8h20-9h05</t>
  </si>
  <si>
    <t>NB Châu</t>
  </si>
  <si>
    <t>LTA Nguyệt</t>
  </si>
  <si>
    <t>9h25-10h10</t>
  </si>
  <si>
    <t>VH Giang</t>
  </si>
  <si>
    <t>10h15-11h00</t>
  </si>
  <si>
    <t>ĐT Hòa</t>
  </si>
  <si>
    <t>11h05-11h50</t>
  </si>
  <si>
    <t>NTT Huyền P</t>
  </si>
  <si>
    <t>ĐT Thủy</t>
  </si>
  <si>
    <t>KV Dũng</t>
  </si>
  <si>
    <t>6A13</t>
  </si>
  <si>
    <t>6A14</t>
  </si>
  <si>
    <t>9A12</t>
  </si>
  <si>
    <t>PQ Linh</t>
  </si>
  <si>
    <t>NTT Huyền</t>
  </si>
  <si>
    <t>LSĐL-S</t>
  </si>
  <si>
    <t>HĐTN-HN</t>
  </si>
  <si>
    <t>KHTN</t>
  </si>
  <si>
    <t>THƯ VIỆN</t>
  </si>
  <si>
    <t>KNS</t>
  </si>
  <si>
    <t>GDĐP</t>
  </si>
  <si>
    <t>NH Anh</t>
  </si>
  <si>
    <t>TIẾNG NHẬT</t>
  </si>
  <si>
    <t>TIN HỌC</t>
  </si>
  <si>
    <t>TTN Anh</t>
  </si>
  <si>
    <t>TT Hiền</t>
  </si>
  <si>
    <t>NTT Thuỷ Đ</t>
  </si>
  <si>
    <t>PTM Ngân</t>
  </si>
  <si>
    <t>NTT Hạnh</t>
  </si>
  <si>
    <t>BL Phương</t>
  </si>
  <si>
    <t>CÔNG NGHỆ</t>
  </si>
  <si>
    <t>NTT Đông</t>
  </si>
  <si>
    <t>NT Kỳ</t>
  </si>
  <si>
    <t>TH Nhung</t>
  </si>
  <si>
    <t>TOÁN PHÁP</t>
  </si>
  <si>
    <t>ĐT Đức</t>
  </si>
  <si>
    <t>PT Mai</t>
  </si>
  <si>
    <t>NĂNG KHIẾU</t>
  </si>
  <si>
    <t>LSĐL-Đ</t>
  </si>
  <si>
    <t>NGỮ VĂN</t>
  </si>
  <si>
    <t>PTL Anh</t>
  </si>
  <si>
    <t>KHTN-H</t>
  </si>
  <si>
    <t>TT Thuỳ</t>
  </si>
  <si>
    <t>TIẾNG ANH NN</t>
  </si>
  <si>
    <t>NT Tùng</t>
  </si>
  <si>
    <t>LTT Hà</t>
  </si>
  <si>
    <t>NTH Mai</t>
  </si>
  <si>
    <t>NTH Ngọc</t>
  </si>
  <si>
    <t>TIẾNG PHÁP</t>
  </si>
  <si>
    <t>KHTN-S</t>
  </si>
  <si>
    <t>TOÁN TA</t>
  </si>
  <si>
    <t>ĐT Thuỷ</t>
  </si>
  <si>
    <t>KHTN-L</t>
  </si>
  <si>
    <t>NTT Thuỷ A</t>
  </si>
  <si>
    <t>NTT Thuỷ B</t>
  </si>
  <si>
    <t>RKN TƯ DUY</t>
  </si>
  <si>
    <t>GD STEM</t>
  </si>
  <si>
    <t>RKNTD NN&amp;LG</t>
  </si>
  <si>
    <t>TB Thảo</t>
  </si>
  <si>
    <t xml:space="preserve">CÔNG NGHỆ </t>
  </si>
  <si>
    <t>TIẾNG ANH</t>
  </si>
  <si>
    <t>RKN NN&amp;LG</t>
  </si>
  <si>
    <t>GDTC</t>
  </si>
  <si>
    <t>RKN NN&amp;LD</t>
  </si>
  <si>
    <t>TIN</t>
  </si>
  <si>
    <t>GD ĐP</t>
  </si>
  <si>
    <t>ĐT Thủy</t>
  </si>
  <si>
    <t>TM Hằng</t>
  </si>
  <si>
    <t>ÂM NHẠC</t>
  </si>
  <si>
    <t>LSĐL - S</t>
  </si>
  <si>
    <t>NT - NHẠC</t>
  </si>
  <si>
    <t>NHẠC</t>
  </si>
  <si>
    <t>NTH Thúy</t>
  </si>
  <si>
    <t>NTH Ngọc</t>
  </si>
  <si>
    <t>TIẾNG ANH</t>
  </si>
  <si>
    <t>NT Hải</t>
  </si>
  <si>
    <t>HĐTN</t>
  </si>
  <si>
    <t>KHTN - L</t>
  </si>
  <si>
    <t>VB Hạnh</t>
  </si>
  <si>
    <t>NTT Thủy Đ</t>
  </si>
  <si>
    <t>NTT Huyền</t>
  </si>
  <si>
    <t>TX Điện</t>
  </si>
  <si>
    <t>TTT Hiền</t>
  </si>
  <si>
    <t>ĐTN Hà</t>
  </si>
  <si>
    <t>ND Vy</t>
  </si>
  <si>
    <t>NT Kỳ</t>
  </si>
  <si>
    <t>CK Đức</t>
  </si>
  <si>
    <t>PTT Thủy</t>
  </si>
  <si>
    <t>NT Phượng</t>
  </si>
  <si>
    <t>TT Thùy</t>
  </si>
  <si>
    <t>NT Hà</t>
  </si>
  <si>
    <t>NTT Hạnh</t>
  </si>
  <si>
    <t>CM Tâm</t>
  </si>
  <si>
    <t>LT Hà</t>
  </si>
  <si>
    <t>ĐA Thảo</t>
  </si>
  <si>
    <t>LTH Yến</t>
  </si>
  <si>
    <t>NTT Thủy A</t>
  </si>
  <si>
    <t>NT Hảo</t>
  </si>
  <si>
    <t>TOÁN</t>
  </si>
  <si>
    <t>NT - HỌA</t>
  </si>
  <si>
    <t>NT Đông</t>
  </si>
  <si>
    <t>LSĐL - Đ</t>
  </si>
  <si>
    <t>KHTN - S</t>
  </si>
  <si>
    <t>KHTN - H</t>
  </si>
  <si>
    <t>TTT Hằng</t>
  </si>
  <si>
    <t>NT Thành</t>
  </si>
  <si>
    <t>LP Thảo</t>
  </si>
  <si>
    <t>VT Hà</t>
  </si>
  <si>
    <t>HTH Quỳnh</t>
  </si>
  <si>
    <t>NTT Thủy B</t>
  </si>
  <si>
    <t>LTA Nguyệt</t>
  </si>
  <si>
    <t>ĐT Hóa</t>
  </si>
  <si>
    <t>C,NGHỆ</t>
  </si>
  <si>
    <t>HĐTN - L</t>
  </si>
  <si>
    <t>ĐT Hòa</t>
  </si>
  <si>
    <t>NS Tùng</t>
  </si>
  <si>
    <t>NT Tùng</t>
  </si>
  <si>
    <t>HT Hạnh</t>
  </si>
  <si>
    <t>VTT Nhàn</t>
  </si>
  <si>
    <t>TT Hồng</t>
  </si>
  <si>
    <t>NTB Vân</t>
  </si>
  <si>
    <t>TIẾNG NHẬT</t>
  </si>
  <si>
    <t>LTH Quỳnh</t>
  </si>
  <si>
    <t>TANN</t>
  </si>
  <si>
    <t>TOÁN TA</t>
  </si>
  <si>
    <t>ĐT Hà</t>
  </si>
  <si>
    <t>C.NGHÊ</t>
  </si>
  <si>
    <t>NT - HỌA'</t>
  </si>
  <si>
    <t>VĐ Phương</t>
  </si>
  <si>
    <t>GDDP</t>
  </si>
  <si>
    <t>NTT Huyền P</t>
  </si>
  <si>
    <t>TRƯỜNG THCS GIẢNG VÕ</t>
  </si>
  <si>
    <t>KHTH-H</t>
  </si>
  <si>
    <t>HDTN-HN</t>
  </si>
  <si>
    <t>TỰ HỌC</t>
  </si>
  <si>
    <t>TTT Hạnh</t>
  </si>
  <si>
    <t>KHTN -L</t>
  </si>
  <si>
    <t>LSĐL -S</t>
  </si>
  <si>
    <t>PHÁP</t>
  </si>
  <si>
    <t>TOÁN (P)</t>
  </si>
  <si>
    <t>GV full remove</t>
  </si>
  <si>
    <t>GV Chuẩn đã fix</t>
  </si>
  <si>
    <t>NH Thúy</t>
  </si>
  <si>
    <t>NTH Thúy</t>
  </si>
  <si>
    <t>NTT Thủy Đ</t>
  </si>
  <si>
    <t>PTT THủy</t>
  </si>
  <si>
    <t>Đ Đ Hưng</t>
  </si>
  <si>
    <t>ĐT Hóa</t>
  </si>
  <si>
    <t>LT Hà</t>
  </si>
  <si>
    <t>PTT Thủy</t>
  </si>
  <si>
    <t/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</si>
  <si>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</si>
  <si>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</si>
  <si>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</si>
  <si>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</si>
  <si>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</si>
  <si>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</si>
  <si>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</si>
  <si>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</si>
  <si>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</si>
  <si>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</si>
  <si>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</si>
  <si>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8A12</t>
  </si>
  <si>
    <t>NT - HOẠ</t>
  </si>
  <si>
    <t>NT - NHẠC</t>
  </si>
  <si>
    <t>TIẾNG mPHÁP</t>
  </si>
  <si>
    <t>TIN HỌC HỌC</t>
  </si>
  <si>
    <t>16h35-17h20</t>
  </si>
  <si>
    <t>NT-NHẠC</t>
  </si>
  <si>
    <t>C. NGHỆ</t>
  </si>
  <si>
    <t>THỜI KHÓA BIỂU BUỔI SÁNG</t>
  </si>
  <si>
    <t>THỜI KHÓA BIỂU BUỔI 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</si>
</sst>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_-&quot;€&quot;* #,##0_-;\-&quot;€&quot;* #,##0_-;_-&quot;€&quot;* &quot;-&quot;_-;_-@_-"/>
    <numFmt numFmtId="168" formatCode="_-&quot;€&quot;* #,##0.00_-;\-&quot;€&quot;* #,##0.00_-;_-&quot;€&quot;* &quot;-&quot;??_-;_-@_-"/>
    <numFmt numFmtId="169" formatCode="00.000"/>
    <numFmt numFmtId="170" formatCode="&quot;￥&quot;#,##0;&quot;￥&quot;\-#,##0"/>
    <numFmt numFmtId="171" formatCode="#,##0\ &quot;DM&quot;;\-#,##0\ &quot;DM&quot;"/>
    <numFmt numFmtId="172" formatCode="0.000%"/>
    <numFmt numFmtId="173" formatCode="_-* #,##0\ _₫_-;\-* #,##0\ _₫_-;_-* &quot;-&quot;??\ _₫_-;_-@_-"/>
  </numFmts>
  <fonts count="70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family val="1"/>
      <charset val="136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sz val="12"/>
      <name val="Times New Roman"/>
      <family val="1"/>
    </font>
    <font>
      <b/>
      <sz val="16"/>
      <color rgb="FF002060"/>
      <name val="Times New Roman"/>
      <family val="1"/>
    </font>
    <font>
      <b/>
      <sz val="13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9"/>
      <color theme="1"/>
      <name val="Times New Roman"/>
      <family val="1"/>
    </font>
    <font>
      <b/>
      <sz val="2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4"/>
      <color rgb="FFFF0000"/>
      <name val="Times New Roman"/>
      <family val="1"/>
    </font>
    <font>
      <b/>
      <sz val="12"/>
      <name val=".VnArial NarrowH"/>
      <family val="2"/>
    </font>
    <font>
      <b/>
      <sz val="9"/>
      <name val=".VnArial NarrowH"/>
      <family val="2"/>
    </font>
    <font>
      <b/>
      <sz val="9"/>
      <color indexed="8"/>
      <name val="Times New Roman"/>
      <family val="1"/>
    </font>
    <font>
      <b/>
      <sz val="8"/>
      <name val=".VnArial NarrowH"/>
      <family val="2"/>
    </font>
    <font>
      <sz val="10"/>
      <name val=".VnArial NarrowH"/>
      <family val="2"/>
    </font>
    <font>
      <sz val="8"/>
      <name val=".VnArial NarrowH"/>
      <family val="2"/>
    </font>
    <font>
      <sz val="9"/>
      <color indexed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b/>
      <sz val="10"/>
      <color indexed="60"/>
      <name val="Times New Roman"/>
      <family val="1"/>
    </font>
    <font>
      <b/>
      <sz val="14"/>
      <name val=".VnArial Narrow"/>
      <family val="2"/>
    </font>
    <font>
      <sz val="12"/>
      <name val=".VnArial Narrow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sz val="9"/>
      <color theme="1" tint="4.9989318521683403E-2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name val=".VnArial Narrow"/>
    </font>
    <font>
      <b/>
      <sz val="9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48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4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32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0" borderId="0"/>
    <xf numFmtId="0" fontId="25" fillId="0" borderId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15" fillId="0" borderId="0"/>
    <xf numFmtId="164" fontId="68" fillId="0" borderId="0" applyFont="0" applyFill="0" applyBorder="0" applyAlignment="0" applyProtection="0"/>
  </cellStyleXfs>
  <cellXfs count="273">
    <xf numFmtId="0" fontId="0" fillId="0" borderId="0" xfId="0"/>
    <xf numFmtId="0" fontId="26" fillId="0" borderId="16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9" fillId="0" borderId="29" xfId="0" applyFont="1" applyBorder="1" applyAlignment="1">
      <alignment horizontal="center" vertical="center"/>
    </xf>
    <xf numFmtId="0" fontId="40" fillId="20" borderId="0" xfId="0" applyFont="1" applyFill="1" applyAlignment="1" applyProtection="1">
      <alignment vertical="center"/>
      <protection hidden="1"/>
    </xf>
    <xf numFmtId="0" fontId="27" fillId="20" borderId="0" xfId="0" applyFont="1" applyFill="1" applyAlignment="1" applyProtection="1">
      <alignment vertical="center"/>
      <protection hidden="1"/>
    </xf>
    <xf numFmtId="0" fontId="27" fillId="20" borderId="0" xfId="0" applyFont="1" applyFill="1" applyAlignment="1">
      <alignment vertical="center"/>
    </xf>
    <xf numFmtId="0" fontId="26" fillId="20" borderId="16" xfId="0" applyFont="1" applyFill="1" applyBorder="1" applyAlignment="1" applyProtection="1">
      <alignment horizontal="center" vertical="center"/>
      <protection hidden="1"/>
    </xf>
    <xf numFmtId="0" fontId="26" fillId="20" borderId="12" xfId="0" applyFont="1" applyFill="1" applyBorder="1" applyAlignment="1" applyProtection="1">
      <alignment horizontal="center" vertical="center"/>
      <protection hidden="1"/>
    </xf>
    <xf numFmtId="0" fontId="26" fillId="20" borderId="36" xfId="0" applyFont="1" applyFill="1" applyBorder="1" applyAlignment="1" applyProtection="1">
      <alignment horizontal="center" vertical="center"/>
      <protection hidden="1"/>
    </xf>
    <xf numFmtId="0" fontId="26" fillId="20" borderId="12" xfId="0" applyFont="1" applyFill="1" applyBorder="1" applyAlignment="1">
      <alignment horizontal="center" vertical="center"/>
    </xf>
    <xf numFmtId="0" fontId="26" fillId="20" borderId="41" xfId="0" applyFont="1" applyFill="1" applyBorder="1" applyAlignment="1">
      <alignment horizontal="center" vertical="center"/>
    </xf>
    <xf numFmtId="0" fontId="27" fillId="20" borderId="0" xfId="0" applyFont="1" applyFill="1" applyAlignment="1">
      <alignment horizontal="center" vertical="center"/>
    </xf>
    <xf numFmtId="0" fontId="44" fillId="20" borderId="40" xfId="62" applyFont="1" applyFill="1" applyBorder="1" applyAlignment="1">
      <alignment horizontal="center" vertical="center"/>
    </xf>
    <xf numFmtId="0" fontId="30" fillId="20" borderId="0" xfId="0" applyFont="1" applyFill="1" applyAlignment="1" applyProtection="1">
      <alignment vertical="center"/>
      <protection hidden="1"/>
    </xf>
    <xf numFmtId="0" fontId="28" fillId="20" borderId="0" xfId="0" applyFont="1" applyFill="1" applyAlignment="1" applyProtection="1">
      <alignment horizontal="center" vertical="center"/>
      <protection hidden="1"/>
    </xf>
    <xf numFmtId="0" fontId="45" fillId="20" borderId="0" xfId="0" applyFont="1" applyFill="1" applyAlignment="1" applyProtection="1">
      <alignment vertical="top" wrapText="1"/>
      <protection hidden="1"/>
    </xf>
    <xf numFmtId="0" fontId="26" fillId="20" borderId="0" xfId="0" applyFont="1" applyFill="1" applyAlignment="1" applyProtection="1">
      <alignment horizontal="center" vertical="center"/>
      <protection hidden="1"/>
    </xf>
    <xf numFmtId="0" fontId="27" fillId="20" borderId="0" xfId="0" applyFont="1" applyFill="1" applyAlignment="1" applyProtection="1">
      <alignment vertical="top" wrapText="1"/>
      <protection hidden="1"/>
    </xf>
    <xf numFmtId="0" fontId="26" fillId="20" borderId="24" xfId="0" applyFont="1" applyFill="1" applyBorder="1" applyAlignment="1" applyProtection="1">
      <alignment vertical="center"/>
      <protection hidden="1"/>
    </xf>
    <xf numFmtId="0" fontId="41" fillId="20" borderId="21" xfId="0" applyFont="1" applyFill="1" applyBorder="1" applyAlignment="1" applyProtection="1">
      <alignment horizontal="center" vertical="center"/>
      <protection hidden="1"/>
    </xf>
    <xf numFmtId="0" fontId="41" fillId="20" borderId="24" xfId="0" applyFont="1" applyFill="1" applyBorder="1" applyAlignment="1" applyProtection="1">
      <alignment horizontal="center" vertical="center"/>
      <protection hidden="1"/>
    </xf>
    <xf numFmtId="0" fontId="27" fillId="20" borderId="0" xfId="0" applyFont="1" applyFill="1" applyAlignment="1" applyProtection="1">
      <alignment horizontal="center" vertical="center"/>
      <protection hidden="1"/>
    </xf>
    <xf numFmtId="0" fontId="26" fillId="20" borderId="25" xfId="0" applyFont="1" applyFill="1" applyBorder="1" applyAlignment="1" applyProtection="1">
      <alignment vertical="center"/>
      <protection hidden="1"/>
    </xf>
    <xf numFmtId="0" fontId="41" fillId="20" borderId="22" xfId="0" applyFont="1" applyFill="1" applyBorder="1" applyAlignment="1" applyProtection="1">
      <alignment horizontal="center" vertical="center"/>
      <protection hidden="1"/>
    </xf>
    <xf numFmtId="0" fontId="41" fillId="20" borderId="25" xfId="0" applyFont="1" applyFill="1" applyBorder="1" applyAlignment="1" applyProtection="1">
      <alignment horizontal="center" vertical="center"/>
      <protection hidden="1"/>
    </xf>
    <xf numFmtId="0" fontId="26" fillId="20" borderId="26" xfId="0" applyFont="1" applyFill="1" applyBorder="1" applyAlignment="1" applyProtection="1">
      <alignment vertical="center"/>
      <protection hidden="1"/>
    </xf>
    <xf numFmtId="0" fontId="41" fillId="20" borderId="23" xfId="0" applyFont="1" applyFill="1" applyBorder="1" applyAlignment="1" applyProtection="1">
      <alignment horizontal="center" vertical="center"/>
      <protection hidden="1"/>
    </xf>
    <xf numFmtId="0" fontId="41" fillId="20" borderId="47" xfId="0" applyFont="1" applyFill="1" applyBorder="1" applyAlignment="1" applyProtection="1">
      <alignment horizontal="center" vertical="center"/>
      <protection hidden="1"/>
    </xf>
    <xf numFmtId="0" fontId="41" fillId="20" borderId="26" xfId="0" applyFont="1" applyFill="1" applyBorder="1" applyAlignment="1" applyProtection="1">
      <alignment horizontal="center" vertical="center"/>
      <protection hidden="1"/>
    </xf>
    <xf numFmtId="0" fontId="29" fillId="20" borderId="0" xfId="0" applyFont="1" applyFill="1" applyAlignment="1">
      <alignment vertical="center"/>
    </xf>
    <xf numFmtId="0" fontId="37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28" fillId="20" borderId="14" xfId="62" applyFont="1" applyFill="1" applyBorder="1" applyAlignment="1">
      <alignment horizontal="center" vertical="center"/>
    </xf>
    <xf numFmtId="0" fontId="28" fillId="20" borderId="43" xfId="62" applyFont="1" applyFill="1" applyBorder="1" applyAlignment="1">
      <alignment horizontal="center" vertical="center"/>
    </xf>
    <xf numFmtId="0" fontId="28" fillId="20" borderId="15" xfId="62" applyFont="1" applyFill="1" applyBorder="1" applyAlignment="1">
      <alignment horizontal="center" vertical="center"/>
    </xf>
    <xf numFmtId="0" fontId="28" fillId="20" borderId="45" xfId="62" applyFont="1" applyFill="1" applyBorder="1" applyAlignment="1">
      <alignment horizontal="center" vertical="center"/>
    </xf>
    <xf numFmtId="0" fontId="44" fillId="20" borderId="21" xfId="62" applyFont="1" applyFill="1" applyBorder="1" applyAlignment="1">
      <alignment horizontal="center" vertical="center"/>
    </xf>
    <xf numFmtId="0" fontId="44" fillId="20" borderId="48" xfId="62" applyFont="1" applyFill="1" applyBorder="1" applyAlignment="1">
      <alignment horizontal="center" vertical="center"/>
    </xf>
    <xf numFmtId="0" fontId="44" fillId="20" borderId="24" xfId="62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6" fillId="21" borderId="0" xfId="0" applyFont="1" applyFill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0" applyFont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26" fillId="0" borderId="51" xfId="0" applyFont="1" applyBorder="1" applyAlignment="1" applyProtection="1">
      <alignment horizontal="center" vertical="center"/>
      <protection hidden="1"/>
    </xf>
    <xf numFmtId="0" fontId="50" fillId="0" borderId="52" xfId="0" applyFont="1" applyBorder="1" applyAlignment="1" applyProtection="1">
      <alignment horizontal="center" vertical="center"/>
      <protection hidden="1"/>
    </xf>
    <xf numFmtId="0" fontId="50" fillId="0" borderId="49" xfId="0" applyFont="1" applyBorder="1" applyAlignment="1" applyProtection="1">
      <alignment horizontal="center" vertical="center"/>
      <protection hidden="1"/>
    </xf>
    <xf numFmtId="0" fontId="27" fillId="0" borderId="0" xfId="0" applyFont="1" applyProtection="1">
      <protection locked="0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4" fillId="0" borderId="53" xfId="0" applyFont="1" applyBorder="1" applyAlignment="1" applyProtection="1">
      <alignment horizontal="center" vertical="center"/>
      <protection hidden="1"/>
    </xf>
    <xf numFmtId="0" fontId="53" fillId="0" borderId="17" xfId="0" applyFont="1" applyBorder="1" applyAlignment="1" applyProtection="1">
      <alignment horizontal="center" vertical="center"/>
      <protection hidden="1"/>
    </xf>
    <xf numFmtId="0" fontId="54" fillId="0" borderId="49" xfId="0" applyFont="1" applyBorder="1" applyAlignment="1" applyProtection="1">
      <alignment horizontal="center" vertical="center"/>
      <protection hidden="1"/>
    </xf>
    <xf numFmtId="0" fontId="55" fillId="0" borderId="0" xfId="0" applyFont="1" applyAlignment="1">
      <alignment vertical="center"/>
    </xf>
    <xf numFmtId="0" fontId="28" fillId="0" borderId="54" xfId="0" applyFont="1" applyBorder="1" applyAlignment="1" applyProtection="1">
      <alignment horizontal="center" vertical="center"/>
      <protection hidden="1"/>
    </xf>
    <xf numFmtId="0" fontId="29" fillId="0" borderId="19" xfId="0" applyFont="1" applyBorder="1" applyAlignment="1" applyProtection="1">
      <alignment horizontal="center" vertical="center"/>
      <protection hidden="1"/>
    </xf>
    <xf numFmtId="0" fontId="27" fillId="0" borderId="18" xfId="0" applyFont="1" applyBorder="1" applyAlignment="1" applyProtection="1">
      <alignment horizontal="center" vertical="center"/>
      <protection hidden="1"/>
    </xf>
    <xf numFmtId="0" fontId="29" fillId="0" borderId="0" xfId="0" applyFont="1" applyAlignment="1">
      <alignment vertical="center"/>
    </xf>
    <xf numFmtId="0" fontId="44" fillId="0" borderId="13" xfId="0" applyFont="1" applyBorder="1" applyAlignment="1" applyProtection="1">
      <alignment horizontal="center" vertical="center"/>
      <protection hidden="1"/>
    </xf>
    <xf numFmtId="0" fontId="44" fillId="0" borderId="55" xfId="0" applyFont="1" applyBorder="1" applyAlignment="1" applyProtection="1">
      <alignment horizontal="center" vertical="center"/>
      <protection hidden="1"/>
    </xf>
    <xf numFmtId="0" fontId="53" fillId="0" borderId="20" xfId="0" applyFont="1" applyBorder="1" applyAlignment="1" applyProtection="1">
      <alignment horizontal="center" vertical="center"/>
      <protection hidden="1"/>
    </xf>
    <xf numFmtId="0" fontId="27" fillId="0" borderId="49" xfId="0" applyFont="1" applyBorder="1" applyAlignment="1" applyProtection="1">
      <alignment horizontal="center" vertical="center"/>
      <protection hidden="1"/>
    </xf>
    <xf numFmtId="0" fontId="44" fillId="0" borderId="15" xfId="0" applyFont="1" applyBorder="1" applyAlignment="1" applyProtection="1">
      <alignment horizontal="center" vertical="center"/>
      <protection hidden="1"/>
    </xf>
    <xf numFmtId="0" fontId="28" fillId="0" borderId="56" xfId="0" applyFont="1" applyBorder="1" applyAlignment="1" applyProtection="1">
      <alignment horizontal="center" vertical="center"/>
      <protection hidden="1"/>
    </xf>
    <xf numFmtId="0" fontId="29" fillId="0" borderId="57" xfId="0" applyFont="1" applyBorder="1" applyAlignment="1" applyProtection="1">
      <alignment horizontal="center" vertical="center"/>
      <protection hidden="1"/>
    </xf>
    <xf numFmtId="0" fontId="27" fillId="0" borderId="57" xfId="0" applyFont="1" applyBorder="1" applyAlignment="1" applyProtection="1">
      <alignment horizontal="center" vertical="center"/>
      <protection hidden="1"/>
    </xf>
    <xf numFmtId="0" fontId="44" fillId="0" borderId="58" xfId="0" applyFont="1" applyBorder="1" applyAlignment="1" applyProtection="1">
      <alignment horizontal="center" vertical="center"/>
      <protection hidden="1"/>
    </xf>
    <xf numFmtId="0" fontId="53" fillId="0" borderId="18" xfId="0" applyFont="1" applyBorder="1" applyAlignment="1" applyProtection="1">
      <alignment horizontal="center" vertical="center"/>
      <protection hidden="1"/>
    </xf>
    <xf numFmtId="0" fontId="28" fillId="0" borderId="59" xfId="0" applyFont="1" applyBorder="1" applyAlignment="1" applyProtection="1">
      <alignment horizontal="center" vertical="center"/>
      <protection hidden="1"/>
    </xf>
    <xf numFmtId="0" fontId="47" fillId="0" borderId="19" xfId="0" applyFont="1" applyBorder="1" applyAlignment="1" applyProtection="1">
      <alignment horizontal="center" vertical="center"/>
      <protection hidden="1"/>
    </xf>
    <xf numFmtId="0" fontId="57" fillId="0" borderId="18" xfId="0" applyFont="1" applyBorder="1" applyAlignment="1" applyProtection="1">
      <alignment horizontal="center" vertical="center"/>
      <protection hidden="1"/>
    </xf>
    <xf numFmtId="0" fontId="44" fillId="0" borderId="60" xfId="0" applyFont="1" applyBorder="1" applyAlignment="1" applyProtection="1">
      <alignment horizontal="center" vertical="center"/>
      <protection hidden="1"/>
    </xf>
    <xf numFmtId="0" fontId="28" fillId="0" borderId="61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44" fillId="0" borderId="62" xfId="0" applyFont="1" applyBorder="1" applyAlignment="1" applyProtection="1">
      <alignment horizontal="center" vertical="center"/>
      <protection hidden="1"/>
    </xf>
    <xf numFmtId="0" fontId="53" fillId="0" borderId="63" xfId="0" applyFont="1" applyBorder="1" applyAlignment="1" applyProtection="1">
      <alignment horizontal="center" vertical="center"/>
      <protection hidden="1"/>
    </xf>
    <xf numFmtId="0" fontId="28" fillId="0" borderId="64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center" vertical="center"/>
      <protection locked="0"/>
    </xf>
    <xf numFmtId="0" fontId="53" fillId="0" borderId="63" xfId="0" applyFont="1" applyBorder="1" applyAlignment="1" applyProtection="1">
      <alignment horizontal="center" vertical="center"/>
      <protection locked="0"/>
    </xf>
    <xf numFmtId="0" fontId="54" fillId="0" borderId="49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hidden="1"/>
    </xf>
    <xf numFmtId="0" fontId="28" fillId="0" borderId="64" xfId="0" applyFont="1" applyBorder="1" applyAlignment="1" applyProtection="1">
      <alignment horizontal="center" vertical="center"/>
      <protection hidden="1"/>
    </xf>
    <xf numFmtId="0" fontId="44" fillId="0" borderId="59" xfId="0" applyFont="1" applyBorder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vertical="top" wrapText="1"/>
      <protection hidden="1"/>
    </xf>
    <xf numFmtId="0" fontId="59" fillId="0" borderId="0" xfId="0" applyFont="1" applyAlignment="1" applyProtection="1">
      <alignment horizontal="center" vertical="top" wrapText="1"/>
      <protection hidden="1"/>
    </xf>
    <xf numFmtId="0" fontId="28" fillId="0" borderId="66" xfId="0" applyFont="1" applyBorder="1" applyAlignment="1" applyProtection="1">
      <alignment horizontal="center" vertical="center"/>
      <protection hidden="1"/>
    </xf>
    <xf numFmtId="0" fontId="47" fillId="0" borderId="66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vertical="top" wrapText="1"/>
      <protection hidden="1"/>
    </xf>
    <xf numFmtId="0" fontId="60" fillId="0" borderId="0" xfId="0" applyFont="1" applyAlignment="1" applyProtection="1">
      <alignment horizontal="center" vertical="top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vertical="center"/>
      <protection hidden="1"/>
    </xf>
    <xf numFmtId="0" fontId="61" fillId="0" borderId="21" xfId="0" applyFont="1" applyBorder="1" applyAlignment="1" applyProtection="1">
      <alignment horizontal="center" vertical="center"/>
      <protection hidden="1"/>
    </xf>
    <xf numFmtId="0" fontId="26" fillId="0" borderId="25" xfId="0" applyFont="1" applyBorder="1" applyAlignment="1" applyProtection="1">
      <alignment vertical="center"/>
      <protection hidden="1"/>
    </xf>
    <xf numFmtId="0" fontId="61" fillId="0" borderId="22" xfId="0" applyFont="1" applyBorder="1" applyAlignment="1" applyProtection="1">
      <alignment horizontal="center" vertical="center"/>
      <protection hidden="1"/>
    </xf>
    <xf numFmtId="0" fontId="26" fillId="0" borderId="26" xfId="0" applyFont="1" applyBorder="1" applyAlignment="1" applyProtection="1">
      <alignment vertical="center"/>
      <protection hidden="1"/>
    </xf>
    <xf numFmtId="0" fontId="61" fillId="0" borderId="23" xfId="0" applyFont="1" applyBorder="1" applyAlignment="1" applyProtection="1">
      <alignment horizontal="center" vertical="center"/>
      <protection hidden="1"/>
    </xf>
    <xf numFmtId="0" fontId="47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/>
      <protection hidden="1"/>
    </xf>
    <xf numFmtId="0" fontId="44" fillId="20" borderId="70" xfId="62" applyFont="1" applyFill="1" applyBorder="1" applyAlignment="1">
      <alignment horizontal="center" vertical="center"/>
    </xf>
    <xf numFmtId="0" fontId="44" fillId="20" borderId="71" xfId="62" applyFont="1" applyFill="1" applyBorder="1" applyAlignment="1">
      <alignment horizontal="center" vertical="center"/>
    </xf>
    <xf numFmtId="0" fontId="28" fillId="20" borderId="67" xfId="62" applyFont="1" applyFill="1" applyBorder="1" applyAlignment="1">
      <alignment horizontal="center" vertical="center"/>
    </xf>
    <xf numFmtId="0" fontId="44" fillId="20" borderId="72" xfId="62" applyFont="1" applyFill="1" applyBorder="1" applyAlignment="1">
      <alignment horizontal="center" vertical="center"/>
    </xf>
    <xf numFmtId="0" fontId="44" fillId="20" borderId="73" xfId="62" applyFont="1" applyFill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44" fillId="20" borderId="77" xfId="62" applyFont="1" applyFill="1" applyBorder="1" applyAlignment="1">
      <alignment horizontal="center" vertical="center"/>
    </xf>
    <xf numFmtId="0" fontId="28" fillId="20" borderId="78" xfId="62" applyFont="1" applyFill="1" applyBorder="1" applyAlignment="1">
      <alignment horizontal="center" vertical="center"/>
    </xf>
    <xf numFmtId="0" fontId="44" fillId="20" borderId="76" xfId="62" applyFont="1" applyFill="1" applyBorder="1" applyAlignment="1">
      <alignment horizontal="center" vertical="center"/>
    </xf>
    <xf numFmtId="0" fontId="28" fillId="20" borderId="27" xfId="62" applyFont="1" applyFill="1" applyBorder="1" applyAlignment="1">
      <alignment horizontal="center" vertical="center"/>
    </xf>
    <xf numFmtId="0" fontId="44" fillId="20" borderId="79" xfId="62" applyFont="1" applyFill="1" applyBorder="1" applyAlignment="1">
      <alignment horizontal="center" vertical="center"/>
    </xf>
    <xf numFmtId="0" fontId="44" fillId="20" borderId="14" xfId="62" applyFont="1" applyFill="1" applyBorder="1" applyAlignment="1">
      <alignment horizontal="center" vertical="center"/>
    </xf>
    <xf numFmtId="0" fontId="52" fillId="0" borderId="80" xfId="40" applyFont="1" applyBorder="1" applyAlignment="1">
      <alignment horizontal="center" vertical="center"/>
    </xf>
    <xf numFmtId="0" fontId="52" fillId="0" borderId="27" xfId="40" applyFont="1" applyBorder="1" applyAlignment="1">
      <alignment horizontal="center" vertical="center"/>
    </xf>
    <xf numFmtId="0" fontId="56" fillId="0" borderId="78" xfId="40" applyFont="1" applyBorder="1" applyAlignment="1">
      <alignment horizontal="center" vertical="center"/>
    </xf>
    <xf numFmtId="0" fontId="56" fillId="0" borderId="14" xfId="40" applyFont="1" applyBorder="1" applyAlignment="1">
      <alignment horizontal="center" vertical="center"/>
    </xf>
    <xf numFmtId="0" fontId="56" fillId="0" borderId="14" xfId="40" applyFont="1" applyBorder="1" applyAlignment="1">
      <alignment horizontal="center"/>
    </xf>
    <xf numFmtId="0" fontId="52" fillId="0" borderId="13" xfId="40" applyFont="1" applyBorder="1" applyAlignment="1">
      <alignment horizontal="center" vertical="center"/>
    </xf>
    <xf numFmtId="0" fontId="52" fillId="0" borderId="13" xfId="40" applyFont="1" applyBorder="1" applyAlignment="1">
      <alignment horizontal="center"/>
    </xf>
    <xf numFmtId="0" fontId="28" fillId="0" borderId="14" xfId="40" applyFont="1" applyBorder="1" applyAlignment="1">
      <alignment horizontal="center" vertical="center"/>
    </xf>
    <xf numFmtId="0" fontId="65" fillId="0" borderId="14" xfId="40" applyFont="1" applyBorder="1" applyAlignment="1">
      <alignment horizontal="center" vertical="center"/>
    </xf>
    <xf numFmtId="0" fontId="52" fillId="0" borderId="27" xfId="40" applyFont="1" applyBorder="1" applyAlignment="1">
      <alignment horizontal="center"/>
    </xf>
    <xf numFmtId="0" fontId="56" fillId="0" borderId="37" xfId="40" applyFont="1" applyBorder="1" applyAlignment="1">
      <alignment horizontal="center" vertical="center"/>
    </xf>
    <xf numFmtId="0" fontId="56" fillId="0" borderId="27" xfId="40" applyFont="1" applyBorder="1" applyAlignment="1">
      <alignment horizontal="center" vertical="center"/>
    </xf>
    <xf numFmtId="0" fontId="56" fillId="0" borderId="27" xfId="40" applyFont="1" applyBorder="1" applyAlignment="1">
      <alignment horizontal="center"/>
    </xf>
    <xf numFmtId="0" fontId="52" fillId="0" borderId="81" xfId="40" applyFont="1" applyBorder="1" applyAlignment="1">
      <alignment horizontal="center" vertical="center"/>
    </xf>
    <xf numFmtId="0" fontId="52" fillId="0" borderId="28" xfId="40" applyFont="1" applyBorder="1" applyAlignment="1">
      <alignment horizontal="center" vertical="center"/>
    </xf>
    <xf numFmtId="0" fontId="52" fillId="0" borderId="28" xfId="40" applyFont="1" applyBorder="1" applyAlignment="1">
      <alignment horizontal="center"/>
    </xf>
    <xf numFmtId="0" fontId="64" fillId="0" borderId="80" xfId="40" applyFont="1" applyBorder="1" applyAlignment="1">
      <alignment horizontal="center" vertical="center"/>
    </xf>
    <xf numFmtId="0" fontId="64" fillId="0" borderId="13" xfId="40" applyFont="1" applyBorder="1" applyAlignment="1">
      <alignment horizontal="center" vertical="center"/>
    </xf>
    <xf numFmtId="0" fontId="64" fillId="0" borderId="27" xfId="40" applyFont="1" applyBorder="1" applyAlignment="1">
      <alignment horizontal="center" vertical="center"/>
    </xf>
    <xf numFmtId="0" fontId="64" fillId="0" borderId="13" xfId="40" applyFont="1" applyBorder="1" applyAlignment="1">
      <alignment horizontal="center"/>
    </xf>
    <xf numFmtId="0" fontId="56" fillId="0" borderId="82" xfId="40" applyFont="1" applyBorder="1" applyAlignment="1">
      <alignment horizontal="center" vertical="center"/>
    </xf>
    <xf numFmtId="0" fontId="56" fillId="0" borderId="15" xfId="40" applyFont="1" applyBorder="1" applyAlignment="1">
      <alignment horizontal="center" vertical="center"/>
    </xf>
    <xf numFmtId="0" fontId="56" fillId="0" borderId="15" xfId="40" applyFont="1" applyBorder="1" applyAlignment="1">
      <alignment horizontal="center"/>
    </xf>
    <xf numFmtId="0" fontId="52" fillId="0" borderId="37" xfId="4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44" fillId="0" borderId="28" xfId="4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4" fillId="0" borderId="14" xfId="0" applyFont="1" applyBorder="1" applyAlignment="1" applyProtection="1">
      <alignment horizontal="center" vertical="center"/>
      <protection hidden="1"/>
    </xf>
    <xf numFmtId="0" fontId="26" fillId="0" borderId="75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66" fillId="0" borderId="0" xfId="0" applyFont="1" applyAlignment="1" applyProtection="1">
      <alignment vertical="center"/>
      <protection locked="0"/>
    </xf>
    <xf numFmtId="0" fontId="67" fillId="0" borderId="0" xfId="0" applyFont="1" applyAlignment="1" applyProtection="1">
      <alignment vertical="center"/>
      <protection locked="0"/>
    </xf>
    <xf numFmtId="0" fontId="28" fillId="20" borderId="23" xfId="62" applyFont="1" applyFill="1" applyBorder="1" applyAlignment="1">
      <alignment horizontal="center" vertical="center"/>
    </xf>
    <xf numFmtId="0" fontId="28" fillId="20" borderId="83" xfId="62" applyFont="1" applyFill="1" applyBorder="1" applyAlignment="1">
      <alignment horizontal="center" vertical="center"/>
    </xf>
    <xf numFmtId="0" fontId="28" fillId="20" borderId="29" xfId="62" applyFont="1" applyFill="1" applyBorder="1" applyAlignment="1">
      <alignment horizontal="center" vertical="center"/>
    </xf>
    <xf numFmtId="0" fontId="44" fillId="0" borderId="80" xfId="40" applyFont="1" applyBorder="1" applyAlignment="1">
      <alignment horizontal="center" vertical="center"/>
    </xf>
    <xf numFmtId="0" fontId="28" fillId="0" borderId="78" xfId="4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63" fillId="0" borderId="0" xfId="0" applyFont="1"/>
    <xf numFmtId="0" fontId="0" fillId="21" borderId="0" xfId="0" applyFill="1"/>
    <xf numFmtId="0" fontId="44" fillId="20" borderId="69" xfId="62" applyFont="1" applyFill="1" applyBorder="1" applyAlignment="1">
      <alignment horizontal="center" vertical="center"/>
    </xf>
    <xf numFmtId="0" fontId="44" fillId="22" borderId="21" xfId="0" applyFont="1" applyFill="1" applyBorder="1" applyAlignment="1">
      <alignment horizontal="center" vertical="center"/>
    </xf>
    <xf numFmtId="0" fontId="28" fillId="20" borderId="35" xfId="62" applyFont="1" applyFill="1" applyBorder="1" applyAlignment="1">
      <alignment horizontal="center" vertical="center"/>
    </xf>
    <xf numFmtId="0" fontId="44" fillId="22" borderId="77" xfId="0" applyFont="1" applyFill="1" applyBorder="1" applyAlignment="1">
      <alignment horizontal="center" vertical="center"/>
    </xf>
    <xf numFmtId="0" fontId="44" fillId="22" borderId="72" xfId="0" applyFont="1" applyFill="1" applyBorder="1" applyAlignment="1">
      <alignment horizontal="center" vertical="center"/>
    </xf>
    <xf numFmtId="173" fontId="0" fillId="0" borderId="0" xfId="63" applyNumberFormat="1" applyFont="1"/>
    <xf numFmtId="0" fontId="39" fillId="0" borderId="29" xfId="0" applyFont="1" applyBorder="1" applyAlignment="1">
      <alignment horizontal="center" vertical="center" wrapText="1"/>
    </xf>
    <xf numFmtId="0" fontId="39" fillId="18" borderId="29" xfId="0" applyFont="1" applyFill="1" applyBorder="1" applyAlignment="1">
      <alignment horizontal="center" vertical="center" wrapText="1"/>
    </xf>
    <xf numFmtId="164" fontId="39" fillId="0" borderId="29" xfId="63" applyFont="1" applyBorder="1" applyAlignment="1">
      <alignment horizontal="center" vertical="center"/>
    </xf>
    <xf numFmtId="164" fontId="39" fillId="20" borderId="29" xfId="63" applyFont="1" applyFill="1" applyBorder="1" applyAlignment="1">
      <alignment horizontal="center" vertical="center"/>
    </xf>
    <xf numFmtId="164" fontId="39" fillId="19" borderId="29" xfId="63" applyFont="1" applyFill="1" applyBorder="1" applyAlignment="1">
      <alignment horizontal="center" vertical="center"/>
    </xf>
    <xf numFmtId="0" fontId="38" fillId="21" borderId="0" xfId="0" applyFont="1" applyFill="1" applyAlignment="1" applyProtection="1">
      <alignment horizontal="center"/>
      <protection locked="0"/>
    </xf>
    <xf numFmtId="0" fontId="44" fillId="20" borderId="84" xfId="62" applyFont="1" applyFill="1" applyBorder="1" applyAlignment="1">
      <alignment horizontal="center" vertical="center"/>
    </xf>
    <xf numFmtId="0" fontId="28" fillId="20" borderId="85" xfId="62" applyFont="1" applyFill="1" applyBorder="1" applyAlignment="1">
      <alignment horizontal="center" vertical="center"/>
    </xf>
    <xf numFmtId="0" fontId="69" fillId="20" borderId="21" xfId="62" applyFont="1" applyFill="1" applyBorder="1" applyAlignment="1">
      <alignment horizontal="center" vertical="center"/>
    </xf>
    <xf numFmtId="0" fontId="42" fillId="20" borderId="14" xfId="62" applyFont="1" applyFill="1" applyBorder="1" applyAlignment="1">
      <alignment horizontal="center" vertical="center"/>
    </xf>
    <xf numFmtId="0" fontId="44" fillId="20" borderId="14" xfId="0" applyFont="1" applyFill="1" applyBorder="1" applyAlignment="1" applyProtection="1">
      <alignment horizontal="center" vertical="center"/>
      <protection hidden="1"/>
    </xf>
    <xf numFmtId="0" fontId="31" fillId="20" borderId="74" xfId="0" applyFont="1" applyFill="1" applyBorder="1" applyAlignment="1">
      <alignment horizontal="center" vertical="center"/>
    </xf>
    <xf numFmtId="0" fontId="31" fillId="20" borderId="75" xfId="0" applyFont="1" applyFill="1" applyBorder="1" applyAlignment="1">
      <alignment horizontal="center" vertical="center"/>
    </xf>
    <xf numFmtId="0" fontId="26" fillId="20" borderId="75" xfId="0" applyFont="1" applyFill="1" applyBorder="1" applyAlignment="1">
      <alignment horizontal="center" vertical="center"/>
    </xf>
    <xf numFmtId="0" fontId="26" fillId="20" borderId="50" xfId="0" applyFont="1" applyFill="1" applyBorder="1" applyAlignment="1">
      <alignment horizontal="center" vertical="center"/>
    </xf>
    <xf numFmtId="0" fontId="52" fillId="20" borderId="80" xfId="40" applyFont="1" applyFill="1" applyBorder="1" applyAlignment="1">
      <alignment horizontal="center" vertical="center"/>
    </xf>
    <xf numFmtId="0" fontId="52" fillId="20" borderId="27" xfId="40" applyFont="1" applyFill="1" applyBorder="1" applyAlignment="1">
      <alignment horizontal="center" vertical="center"/>
    </xf>
    <xf numFmtId="0" fontId="56" fillId="20" borderId="78" xfId="40" applyFont="1" applyFill="1" applyBorder="1" applyAlignment="1">
      <alignment horizontal="center" vertical="center"/>
    </xf>
    <xf numFmtId="0" fontId="56" fillId="20" borderId="14" xfId="40" applyFont="1" applyFill="1" applyBorder="1" applyAlignment="1">
      <alignment horizontal="center" vertical="center"/>
    </xf>
    <xf numFmtId="0" fontId="56" fillId="20" borderId="14" xfId="40" applyFont="1" applyFill="1" applyBorder="1" applyAlignment="1">
      <alignment horizontal="center"/>
    </xf>
    <xf numFmtId="0" fontId="44" fillId="20" borderId="13" xfId="0" applyFont="1" applyFill="1" applyBorder="1" applyAlignment="1" applyProtection="1">
      <alignment horizontal="center" vertical="center"/>
      <protection hidden="1"/>
    </xf>
    <xf numFmtId="0" fontId="52" fillId="20" borderId="13" xfId="40" applyFont="1" applyFill="1" applyBorder="1" applyAlignment="1">
      <alignment horizontal="center" vertical="center"/>
    </xf>
    <xf numFmtId="0" fontId="52" fillId="20" borderId="13" xfId="40" applyFont="1" applyFill="1" applyBorder="1" applyAlignment="1">
      <alignment horizontal="center"/>
    </xf>
    <xf numFmtId="0" fontId="28" fillId="20" borderId="0" xfId="0" applyFont="1" applyFill="1" applyAlignment="1">
      <alignment horizontal="center" vertical="center"/>
    </xf>
    <xf numFmtId="0" fontId="28" fillId="20" borderId="14" xfId="40" applyFont="1" applyFill="1" applyBorder="1" applyAlignment="1">
      <alignment horizontal="center" vertical="center"/>
    </xf>
    <xf numFmtId="0" fontId="65" fillId="20" borderId="14" xfId="40" applyFont="1" applyFill="1" applyBorder="1" applyAlignment="1">
      <alignment horizontal="center" vertical="center"/>
    </xf>
    <xf numFmtId="0" fontId="52" fillId="20" borderId="27" xfId="40" applyFont="1" applyFill="1" applyBorder="1" applyAlignment="1">
      <alignment horizontal="center"/>
    </xf>
    <xf numFmtId="0" fontId="44" fillId="20" borderId="15" xfId="0" applyFont="1" applyFill="1" applyBorder="1" applyAlignment="1" applyProtection="1">
      <alignment horizontal="center" vertical="center"/>
      <protection hidden="1"/>
    </xf>
    <xf numFmtId="0" fontId="56" fillId="20" borderId="37" xfId="40" applyFont="1" applyFill="1" applyBorder="1" applyAlignment="1">
      <alignment horizontal="center" vertical="center"/>
    </xf>
    <xf numFmtId="0" fontId="56" fillId="20" borderId="27" xfId="40" applyFont="1" applyFill="1" applyBorder="1" applyAlignment="1">
      <alignment horizontal="center" vertical="center"/>
    </xf>
    <xf numFmtId="0" fontId="56" fillId="20" borderId="15" xfId="40" applyFont="1" applyFill="1" applyBorder="1" applyAlignment="1">
      <alignment horizontal="center" vertical="center"/>
    </xf>
    <xf numFmtId="0" fontId="52" fillId="20" borderId="81" xfId="40" applyFont="1" applyFill="1" applyBorder="1" applyAlignment="1">
      <alignment horizontal="center" vertical="center"/>
    </xf>
    <xf numFmtId="0" fontId="52" fillId="20" borderId="28" xfId="40" applyFont="1" applyFill="1" applyBorder="1" applyAlignment="1">
      <alignment horizontal="center" vertical="center"/>
    </xf>
    <xf numFmtId="0" fontId="52" fillId="20" borderId="28" xfId="40" applyFont="1" applyFill="1" applyBorder="1" applyAlignment="1">
      <alignment horizontal="center"/>
    </xf>
    <xf numFmtId="0" fontId="64" fillId="20" borderId="13" xfId="40" applyFont="1" applyFill="1" applyBorder="1" applyAlignment="1">
      <alignment horizontal="center"/>
    </xf>
    <xf numFmtId="0" fontId="64" fillId="20" borderId="13" xfId="40" applyFont="1" applyFill="1" applyBorder="1" applyAlignment="1">
      <alignment horizontal="center" vertical="center"/>
    </xf>
    <xf numFmtId="0" fontId="64" fillId="20" borderId="27" xfId="40" applyFont="1" applyFill="1" applyBorder="1" applyAlignment="1">
      <alignment horizontal="center" vertical="center"/>
    </xf>
    <xf numFmtId="0" fontId="64" fillId="20" borderId="80" xfId="40" applyFont="1" applyFill="1" applyBorder="1" applyAlignment="1">
      <alignment horizontal="center" vertical="center"/>
    </xf>
    <xf numFmtId="0" fontId="56" fillId="20" borderId="82" xfId="40" applyFont="1" applyFill="1" applyBorder="1" applyAlignment="1">
      <alignment horizontal="center" vertical="center"/>
    </xf>
    <xf numFmtId="0" fontId="56" fillId="20" borderId="15" xfId="40" applyFont="1" applyFill="1" applyBorder="1" applyAlignment="1">
      <alignment horizontal="center"/>
    </xf>
    <xf numFmtId="0" fontId="52" fillId="20" borderId="37" xfId="40" applyFont="1" applyFill="1" applyBorder="1" applyAlignment="1">
      <alignment horizontal="center" vertical="center"/>
    </xf>
    <xf numFmtId="0" fontId="44" fillId="20" borderId="80" xfId="40" applyFont="1" applyFill="1" applyBorder="1" applyAlignment="1">
      <alignment horizontal="center" vertical="center"/>
    </xf>
    <xf numFmtId="0" fontId="28" fillId="20" borderId="78" xfId="40" applyFont="1" applyFill="1" applyBorder="1" applyAlignment="1">
      <alignment horizontal="center" vertical="center"/>
    </xf>
    <xf numFmtId="0" fontId="28" fillId="20" borderId="14" xfId="0" applyFont="1" applyFill="1" applyBorder="1" applyAlignment="1" applyProtection="1">
      <alignment horizontal="center" vertical="center"/>
      <protection hidden="1"/>
    </xf>
    <xf numFmtId="0" fontId="44" fillId="20" borderId="28" xfId="40" applyFont="1" applyFill="1" applyBorder="1" applyAlignment="1">
      <alignment horizontal="center" vertical="center"/>
    </xf>
    <xf numFmtId="0" fontId="52" fillId="20" borderId="0" xfId="0" applyFont="1" applyFill="1" applyAlignment="1">
      <alignment horizontal="center" vertical="center"/>
    </xf>
    <xf numFmtId="0" fontId="56" fillId="20" borderId="14" xfId="0" applyFont="1" applyFill="1" applyBorder="1" applyAlignment="1">
      <alignment horizontal="center" vertical="center"/>
    </xf>
    <xf numFmtId="0" fontId="56" fillId="20" borderId="0" xfId="0" applyFont="1" applyFill="1" applyAlignment="1">
      <alignment horizontal="center" vertical="center"/>
    </xf>
    <xf numFmtId="0" fontId="43" fillId="0" borderId="31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33" xfId="0" applyFont="1" applyBorder="1" applyAlignment="1" applyProtection="1">
      <alignment horizontal="center" vertical="center"/>
      <protection hidden="1"/>
    </xf>
    <xf numFmtId="0" fontId="44" fillId="0" borderId="27" xfId="0" applyFont="1" applyBorder="1" applyAlignment="1" applyProtection="1">
      <alignment horizontal="center" vertical="center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44" fillId="0" borderId="46" xfId="0" applyFont="1" applyBorder="1" applyAlignment="1" applyProtection="1">
      <alignment horizontal="center" vertical="center"/>
      <protection hidden="1"/>
    </xf>
    <xf numFmtId="0" fontId="44" fillId="0" borderId="19" xfId="0" applyFont="1" applyBorder="1" applyAlignment="1" applyProtection="1">
      <alignment horizontal="center" vertical="center"/>
      <protection hidden="1"/>
    </xf>
    <xf numFmtId="0" fontId="44" fillId="0" borderId="20" xfId="0" applyFont="1" applyBorder="1" applyAlignment="1" applyProtection="1">
      <alignment horizontal="center" vertical="center"/>
      <protection hidden="1"/>
    </xf>
    <xf numFmtId="0" fontId="44" fillId="0" borderId="68" xfId="0" applyFont="1" applyBorder="1" applyAlignment="1" applyProtection="1">
      <alignment horizontal="center" vertical="center"/>
      <protection hidden="1"/>
    </xf>
    <xf numFmtId="0" fontId="43" fillId="0" borderId="35" xfId="0" applyFont="1" applyBorder="1" applyAlignment="1" applyProtection="1">
      <alignment horizontal="center" vertical="center"/>
      <protection hidden="1"/>
    </xf>
    <xf numFmtId="0" fontId="44" fillId="0" borderId="18" xfId="0" applyFont="1" applyBorder="1" applyAlignment="1" applyProtection="1">
      <alignment horizontal="center" vertical="center"/>
      <protection hidden="1"/>
    </xf>
    <xf numFmtId="0" fontId="28" fillId="0" borderId="32" xfId="0" applyFont="1" applyBorder="1"/>
    <xf numFmtId="0" fontId="28" fillId="0" borderId="35" xfId="0" applyFont="1" applyBorder="1"/>
    <xf numFmtId="0" fontId="43" fillId="0" borderId="34" xfId="0" applyFont="1" applyBorder="1" applyAlignment="1" applyProtection="1">
      <alignment horizontal="center" vertical="center"/>
      <protection hidden="1"/>
    </xf>
    <xf numFmtId="0" fontId="44" fillId="0" borderId="30" xfId="0" applyFont="1" applyBorder="1" applyAlignment="1" applyProtection="1">
      <alignment horizontal="center" vertical="center"/>
      <protection hidden="1"/>
    </xf>
    <xf numFmtId="0" fontId="44" fillId="0" borderId="17" xfId="0" applyFont="1" applyBorder="1" applyAlignment="1" applyProtection="1">
      <alignment horizontal="center" vertical="center"/>
      <protection hidden="1"/>
    </xf>
    <xf numFmtId="0" fontId="46" fillId="21" borderId="0" xfId="0" applyFont="1" applyFill="1" applyAlignment="1" applyProtection="1">
      <alignment horizontal="center" vertical="center"/>
      <protection hidden="1"/>
    </xf>
    <xf numFmtId="0" fontId="49" fillId="0" borderId="37" xfId="0" applyFont="1" applyBorder="1" applyAlignment="1" applyProtection="1">
      <alignment horizontal="center" vertical="center"/>
      <protection hidden="1"/>
    </xf>
    <xf numFmtId="0" fontId="49" fillId="0" borderId="27" xfId="0" applyFont="1" applyBorder="1" applyAlignment="1" applyProtection="1">
      <alignment horizontal="center" vertical="center"/>
      <protection hidden="1"/>
    </xf>
    <xf numFmtId="0" fontId="49" fillId="0" borderId="40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43" fillId="20" borderId="34" xfId="0" applyFont="1" applyFill="1" applyBorder="1" applyAlignment="1" applyProtection="1">
      <alignment horizontal="center" vertical="center"/>
      <protection hidden="1"/>
    </xf>
    <xf numFmtId="0" fontId="43" fillId="20" borderId="32" xfId="0" applyFont="1" applyFill="1" applyBorder="1" applyAlignment="1" applyProtection="1">
      <alignment horizontal="center" vertical="center"/>
      <protection hidden="1"/>
    </xf>
    <xf numFmtId="0" fontId="43" fillId="20" borderId="35" xfId="0" applyFont="1" applyFill="1" applyBorder="1" applyAlignment="1" applyProtection="1">
      <alignment horizontal="center" vertical="center"/>
      <protection hidden="1"/>
    </xf>
    <xf numFmtId="0" fontId="44" fillId="20" borderId="30" xfId="0" applyFont="1" applyFill="1" applyBorder="1" applyAlignment="1" applyProtection="1">
      <alignment horizontal="center" vertical="center"/>
      <protection hidden="1"/>
    </xf>
    <xf numFmtId="0" fontId="44" fillId="20" borderId="14" xfId="0" applyFont="1" applyFill="1" applyBorder="1" applyAlignment="1" applyProtection="1">
      <alignment horizontal="center" vertical="center"/>
      <protection hidden="1"/>
    </xf>
    <xf numFmtId="0" fontId="44" fillId="20" borderId="17" xfId="0" applyFont="1" applyFill="1" applyBorder="1" applyAlignment="1" applyProtection="1">
      <alignment horizontal="center" vertical="center"/>
      <protection hidden="1"/>
    </xf>
    <xf numFmtId="0" fontId="44" fillId="20" borderId="19" xfId="0" applyFont="1" applyFill="1" applyBorder="1" applyAlignment="1" applyProtection="1">
      <alignment horizontal="center" vertical="center"/>
      <protection hidden="1"/>
    </xf>
    <xf numFmtId="0" fontId="44" fillId="20" borderId="20" xfId="0" applyFont="1" applyFill="1" applyBorder="1" applyAlignment="1" applyProtection="1">
      <alignment horizontal="center" vertical="center"/>
      <protection hidden="1"/>
    </xf>
    <xf numFmtId="0" fontId="44" fillId="20" borderId="18" xfId="0" applyFont="1" applyFill="1" applyBorder="1" applyAlignment="1" applyProtection="1">
      <alignment horizontal="center" vertical="center"/>
      <protection hidden="1"/>
    </xf>
    <xf numFmtId="0" fontId="43" fillId="20" borderId="31" xfId="0" applyFont="1" applyFill="1" applyBorder="1" applyAlignment="1" applyProtection="1">
      <alignment horizontal="center" vertical="center"/>
      <protection hidden="1"/>
    </xf>
    <xf numFmtId="0" fontId="44" fillId="20" borderId="27" xfId="0" applyFont="1" applyFill="1" applyBorder="1" applyAlignment="1" applyProtection="1">
      <alignment horizontal="center" vertical="center"/>
      <protection hidden="1"/>
    </xf>
    <xf numFmtId="0" fontId="44" fillId="20" borderId="46" xfId="0" applyFont="1" applyFill="1" applyBorder="1" applyAlignment="1" applyProtection="1">
      <alignment horizontal="center" vertical="center"/>
      <protection hidden="1"/>
    </xf>
    <xf numFmtId="0" fontId="44" fillId="20" borderId="68" xfId="0" applyFont="1" applyFill="1" applyBorder="1" applyAlignment="1" applyProtection="1">
      <alignment horizontal="center" vertical="center"/>
      <protection hidden="1"/>
    </xf>
    <xf numFmtId="0" fontId="28" fillId="20" borderId="32" xfId="0" applyFont="1" applyFill="1" applyBorder="1"/>
    <xf numFmtId="0" fontId="28" fillId="20" borderId="35" xfId="0" applyFont="1" applyFill="1" applyBorder="1"/>
    <xf numFmtId="0" fontId="43" fillId="20" borderId="33" xfId="0" applyFont="1" applyFill="1" applyBorder="1" applyAlignment="1" applyProtection="1">
      <alignment horizontal="center" vertical="center"/>
      <protection hidden="1"/>
    </xf>
    <xf numFmtId="0" fontId="40" fillId="20" borderId="39" xfId="0" applyFont="1" applyFill="1" applyBorder="1" applyAlignment="1" applyProtection="1">
      <alignment horizontal="center" vertical="center"/>
      <protection hidden="1"/>
    </xf>
    <xf numFmtId="0" fontId="44" fillId="20" borderId="44" xfId="0" applyFont="1" applyFill="1" applyBorder="1" applyAlignment="1" applyProtection="1">
      <alignment horizontal="center" vertical="center"/>
      <protection hidden="1"/>
    </xf>
    <xf numFmtId="0" fontId="44" fillId="20" borderId="43" xfId="0" applyFont="1" applyFill="1" applyBorder="1" applyAlignment="1" applyProtection="1">
      <alignment horizontal="center" vertical="center"/>
      <protection hidden="1"/>
    </xf>
    <xf numFmtId="0" fontId="44" fillId="20" borderId="28" xfId="0" applyFont="1" applyFill="1" applyBorder="1" applyAlignment="1" applyProtection="1">
      <alignment horizontal="center" vertical="center"/>
      <protection hidden="1"/>
    </xf>
    <xf numFmtId="0" fontId="44" fillId="20" borderId="45" xfId="0" applyFont="1" applyFill="1" applyBorder="1" applyAlignment="1" applyProtection="1">
      <alignment horizontal="center" vertical="center"/>
      <protection hidden="1"/>
    </xf>
    <xf numFmtId="0" fontId="44" fillId="20" borderId="42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left" vertical="center"/>
      <protection locked="0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3" builtinId="3"/>
    <cellStyle name="Explanatory Text" xfId="28" builtinId="53" customBuiltin="1"/>
    <cellStyle name="Good" xfId="29" builtinId="26" customBuiltin="1"/>
    <cellStyle name="Header1" xfId="30" xr:uid="{00000000-0005-0000-0000-00001E000000}"/>
    <cellStyle name="Header2" xfId="31" xr:uid="{00000000-0005-0000-0000-00001F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rmal 2 2" xfId="40" xr:uid="{00000000-0005-0000-0000-000029000000}"/>
    <cellStyle name="Normal 2 2 2" xfId="62" xr:uid="{00000000-0005-0000-0000-00002A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 xr:uid="{00000000-0005-0000-0000-000030000000}"/>
    <cellStyle name="똿뗦먛귟_PRODUCT DETAIL Q1" xfId="47" xr:uid="{00000000-0005-0000-0000-000031000000}"/>
    <cellStyle name="믅됞 [0.00]_PRODUCT DETAIL Q1" xfId="48" xr:uid="{00000000-0005-0000-0000-000032000000}"/>
    <cellStyle name="믅됞_PRODUCT DETAIL Q1" xfId="49" xr:uid="{00000000-0005-0000-0000-000033000000}"/>
    <cellStyle name="백분율_95" xfId="50" xr:uid="{00000000-0005-0000-0000-000034000000}"/>
    <cellStyle name="뷭?_BOOKSHIP" xfId="51" xr:uid="{00000000-0005-0000-0000-000035000000}"/>
    <cellStyle name="콤마 [0]_1202" xfId="52" xr:uid="{00000000-0005-0000-0000-000036000000}"/>
    <cellStyle name="콤마_1202" xfId="53" xr:uid="{00000000-0005-0000-0000-000037000000}"/>
    <cellStyle name="통화 [0]_1202" xfId="54" xr:uid="{00000000-0005-0000-0000-000038000000}"/>
    <cellStyle name="통화_1202" xfId="55" xr:uid="{00000000-0005-0000-0000-000039000000}"/>
    <cellStyle name="표준_(정보부문)월별인원계획" xfId="56" xr:uid="{00000000-0005-0000-0000-00003A000000}"/>
    <cellStyle name="一般_Book1" xfId="57" xr:uid="{00000000-0005-0000-0000-00003B000000}"/>
    <cellStyle name="千分位[0]_Book1" xfId="58" xr:uid="{00000000-0005-0000-0000-00003C000000}"/>
    <cellStyle name="千分位_Book1" xfId="59" xr:uid="{00000000-0005-0000-0000-00003D000000}"/>
    <cellStyle name="貨幣 [0]_Book1" xfId="60" xr:uid="{00000000-0005-0000-0000-00003E000000}"/>
    <cellStyle name="貨幣_Book1" xfId="61" xr:uid="{00000000-0005-0000-0000-00003F000000}"/>
  </cellStyles>
  <dxfs count="35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222527</xdr:colOff>
      <xdr:row>0</xdr:row>
      <xdr:rowOff>104610</xdr:rowOff>
    </xdr:from>
    <xdr:to>
      <xdr:col>43</xdr:col>
      <xdr:colOff>762000</xdr:colOff>
      <xdr:row>0</xdr:row>
      <xdr:rowOff>447510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6FFE75AE-E8C1-46A4-BA9C-4DD6234D80D2}"/>
            </a:ext>
          </a:extLst>
        </xdr:cNvPr>
        <xdr:cNvSpPr txBox="1">
          <a:spLocks noChangeArrowheads="1"/>
        </xdr:cNvSpPr>
      </xdr:nvSpPr>
      <xdr:spPr bwMode="auto">
        <a:xfrm>
          <a:off x="22279252" y="104610"/>
          <a:ext cx="843252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6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9 năm 2025 )</a:t>
          </a:r>
        </a:p>
      </xdr:txBody>
    </xdr:sp>
    <xdr:clientData/>
  </xdr:twoCellAnchor>
  <xdr:twoCellAnchor>
    <xdr:from>
      <xdr:col>9</xdr:col>
      <xdr:colOff>234950</xdr:colOff>
      <xdr:row>0</xdr:row>
      <xdr:rowOff>28576</xdr:rowOff>
    </xdr:from>
    <xdr:to>
      <xdr:col>35</xdr:col>
      <xdr:colOff>677395</xdr:colOff>
      <xdr:row>0</xdr:row>
      <xdr:rowOff>458166</xdr:rowOff>
    </xdr:to>
    <xdr:sp macro="" textlink="">
      <xdr:nvSpPr>
        <xdr:cNvPr id="3" name="Text Box 10188">
          <a:extLst>
            <a:ext uri="{FF2B5EF4-FFF2-40B4-BE49-F238E27FC236}">
              <a16:creationId xmlns:a16="http://schemas.microsoft.com/office/drawing/2014/main" id="{8D150F05-797C-4748-B6D9-C158854A512B}"/>
            </a:ext>
          </a:extLst>
        </xdr:cNvPr>
        <xdr:cNvSpPr txBox="1">
          <a:spLocks noChangeArrowheads="1"/>
        </xdr:cNvSpPr>
      </xdr:nvSpPr>
      <xdr:spPr bwMode="auto">
        <a:xfrm>
          <a:off x="9386184" y="28576"/>
          <a:ext cx="26774850" cy="4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ctr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BUỔI</a:t>
          </a:r>
          <a:r>
            <a:rPr lang="en-GB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SÁNG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2025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2026</a:t>
          </a:r>
        </a:p>
      </xdr:txBody>
    </xdr:sp>
    <xdr:clientData/>
  </xdr:twoCellAnchor>
  <xdr:twoCellAnchor>
    <xdr:from>
      <xdr:col>32</xdr:col>
      <xdr:colOff>304082</xdr:colOff>
      <xdr:row>0</xdr:row>
      <xdr:rowOff>44008</xdr:rowOff>
    </xdr:from>
    <xdr:to>
      <xdr:col>34</xdr:col>
      <xdr:colOff>334950</xdr:colOff>
      <xdr:row>0</xdr:row>
      <xdr:rowOff>566035</xdr:rowOff>
    </xdr:to>
    <xdr:sp macro="" textlink="">
      <xdr:nvSpPr>
        <xdr:cNvPr id="4" name="Oval 10345">
          <a:extLst>
            <a:ext uri="{FF2B5EF4-FFF2-40B4-BE49-F238E27FC236}">
              <a16:creationId xmlns:a16="http://schemas.microsoft.com/office/drawing/2014/main" id="{37247779-388A-4D24-8179-9E157F0383B0}"/>
            </a:ext>
          </a:extLst>
        </xdr:cNvPr>
        <xdr:cNvSpPr>
          <a:spLocks noChangeArrowheads="1"/>
        </xdr:cNvSpPr>
      </xdr:nvSpPr>
      <xdr:spPr bwMode="auto">
        <a:xfrm>
          <a:off x="21528957" y="44008"/>
          <a:ext cx="1694568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1</a:t>
          </a: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790372</xdr:colOff>
      <xdr:row>5</xdr:row>
      <xdr:rowOff>61772</xdr:rowOff>
    </xdr:to>
    <xdr:pic>
      <xdr:nvPicPr>
        <xdr:cNvPr id="5" name="Picture 11011" descr="logo_trong">
          <a:extLst>
            <a:ext uri="{FF2B5EF4-FFF2-40B4-BE49-F238E27FC236}">
              <a16:creationId xmlns:a16="http://schemas.microsoft.com/office/drawing/2014/main" id="{30215BD1-15DA-4D8D-8AE1-3566AAB6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158045</xdr:rowOff>
    </xdr:from>
    <xdr:to>
      <xdr:col>3</xdr:col>
      <xdr:colOff>458165</xdr:colOff>
      <xdr:row>0</xdr:row>
      <xdr:rowOff>325538</xdr:rowOff>
    </xdr:to>
    <xdr:sp macro="" textlink="">
      <xdr:nvSpPr>
        <xdr:cNvPr id="6" name="Text Box 10193">
          <a:extLst>
            <a:ext uri="{FF2B5EF4-FFF2-40B4-BE49-F238E27FC236}">
              <a16:creationId xmlns:a16="http://schemas.microsoft.com/office/drawing/2014/main" id="{49AFC365-2E0C-44FC-92C7-D73E034D5951}"/>
            </a:ext>
          </a:extLst>
        </xdr:cNvPr>
        <xdr:cNvSpPr txBox="1">
          <a:spLocks noChangeArrowheads="1"/>
        </xdr:cNvSpPr>
      </xdr:nvSpPr>
      <xdr:spPr bwMode="auto">
        <a:xfrm>
          <a:off x="1" y="158045"/>
          <a:ext cx="3363892" cy="167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79376</xdr:colOff>
      <xdr:row>0</xdr:row>
      <xdr:rowOff>154305</xdr:rowOff>
    </xdr:from>
    <xdr:to>
      <xdr:col>45</xdr:col>
      <xdr:colOff>1</xdr:colOff>
      <xdr:row>0</xdr:row>
      <xdr:rowOff>497205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00000000-0008-0000-0000-0000558C0000}"/>
            </a:ext>
          </a:extLst>
        </xdr:cNvPr>
        <xdr:cNvSpPr txBox="1">
          <a:spLocks noChangeArrowheads="1"/>
        </xdr:cNvSpPr>
      </xdr:nvSpPr>
      <xdr:spPr bwMode="auto">
        <a:xfrm>
          <a:off x="25757189" y="154305"/>
          <a:ext cx="10445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l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ngày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6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9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năm 2025)</a:t>
          </a:r>
        </a:p>
      </xdr:txBody>
    </xdr:sp>
    <xdr:clientData/>
  </xdr:twoCellAnchor>
  <xdr:twoCellAnchor>
    <xdr:from>
      <xdr:col>0</xdr:col>
      <xdr:colOff>0</xdr:colOff>
      <xdr:row>0</xdr:row>
      <xdr:rowOff>10085</xdr:rowOff>
    </xdr:from>
    <xdr:to>
      <xdr:col>24</xdr:col>
      <xdr:colOff>717550</xdr:colOff>
      <xdr:row>2</xdr:row>
      <xdr:rowOff>78441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00000000-0008-0000-0000-0000298E0000}"/>
            </a:ext>
          </a:extLst>
        </xdr:cNvPr>
        <xdr:cNvSpPr txBox="1">
          <a:spLocks noChangeArrowheads="1"/>
        </xdr:cNvSpPr>
      </xdr:nvSpPr>
      <xdr:spPr bwMode="auto">
        <a:xfrm>
          <a:off x="0" y="10085"/>
          <a:ext cx="25975609" cy="494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BUỔI CHIỀU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2025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2026</a:t>
          </a:r>
        </a:p>
      </xdr:txBody>
    </xdr:sp>
    <xdr:clientData/>
  </xdr:twoCellAnchor>
  <xdr:twoCellAnchor>
    <xdr:from>
      <xdr:col>28</xdr:col>
      <xdr:colOff>182666</xdr:colOff>
      <xdr:row>0</xdr:row>
      <xdr:rowOff>35260</xdr:rowOff>
    </xdr:from>
    <xdr:to>
      <xdr:col>30</xdr:col>
      <xdr:colOff>213532</xdr:colOff>
      <xdr:row>0</xdr:row>
      <xdr:rowOff>557287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00000000-0008-0000-0000-0000018F0000}"/>
            </a:ext>
          </a:extLst>
        </xdr:cNvPr>
        <xdr:cNvSpPr>
          <a:spLocks noChangeArrowheads="1"/>
        </xdr:cNvSpPr>
      </xdr:nvSpPr>
      <xdr:spPr bwMode="auto">
        <a:xfrm>
          <a:off x="31005138" y="35260"/>
          <a:ext cx="2456709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1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0</xdr:rowOff>
    </xdr:to>
    <xdr:pic>
      <xdr:nvPicPr>
        <xdr:cNvPr id="10938" name="Picture 11011" descr="logo_trong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599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276704</xdr:rowOff>
    </xdr:from>
    <xdr:to>
      <xdr:col>4</xdr:col>
      <xdr:colOff>219963</xdr:colOff>
      <xdr:row>0</xdr:row>
      <xdr:rowOff>526676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76704"/>
          <a:ext cx="4186845" cy="249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G%20ANH%20LAPTOP/Documents/Zalo%20Received%20Files/TKB%20S&#7888;%203%20-%20KH&#7888;I%20S&#193;NG_TH&#7920;C%20HI&#7878;N%20T&#7914;%202.1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SÁNG"/>
      <sheetName val="gv"/>
      <sheetName val="các lớ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78"/>
  <sheetViews>
    <sheetView topLeftCell="A150" workbookViewId="0">
      <selection activeCell="B166" sqref="B166"/>
    </sheetView>
  </sheetViews>
  <sheetFormatPr defaultColWidth="9" defaultRowHeight="11.5"/>
  <cols>
    <col min="1" max="1" width="18.75" customWidth="1"/>
    <col min="2" max="2" width="20.625" style="173" customWidth="1"/>
    <col min="5" max="5" width="9.25" style="179"/>
  </cols>
  <sheetData>
    <row r="1" spans="1:5" ht="13">
      <c r="A1" s="172" t="s">
        <v>300</v>
      </c>
      <c r="B1" s="173" t="s">
        <v>301</v>
      </c>
    </row>
    <row r="2" spans="1:5">
      <c r="A2" t="s">
        <v>189</v>
      </c>
      <c r="B2" s="173" t="s">
        <v>189</v>
      </c>
      <c r="C2">
        <f t="shared" ref="C2:C65" si="0">LEN(A2)</f>
        <v>9</v>
      </c>
      <c r="D2">
        <f t="shared" ref="D2:D65" si="1">LEN(B2)</f>
        <v>9</v>
      </c>
      <c r="E2" s="179">
        <f>C2-D2</f>
        <v>0</v>
      </c>
    </row>
    <row r="3" spans="1:5">
      <c r="A3" t="s">
        <v>91</v>
      </c>
      <c r="B3" s="173" t="s">
        <v>91</v>
      </c>
      <c r="C3">
        <f t="shared" si="0"/>
        <v>9</v>
      </c>
      <c r="D3">
        <f t="shared" si="1"/>
        <v>9</v>
      </c>
      <c r="E3" s="179">
        <f t="shared" ref="E3:E66" si="2">C3-D3</f>
        <v>0</v>
      </c>
    </row>
    <row r="4" spans="1:5">
      <c r="A4" t="s">
        <v>153</v>
      </c>
      <c r="B4" s="173" t="s">
        <v>153</v>
      </c>
      <c r="C4">
        <f t="shared" si="0"/>
        <v>9</v>
      </c>
      <c r="D4">
        <f t="shared" si="1"/>
        <v>9</v>
      </c>
      <c r="E4" s="179">
        <f t="shared" si="2"/>
        <v>0</v>
      </c>
    </row>
    <row r="5" spans="1:5">
      <c r="A5" t="s">
        <v>126</v>
      </c>
      <c r="B5" s="173" t="s">
        <v>126</v>
      </c>
      <c r="C5">
        <f t="shared" si="0"/>
        <v>6</v>
      </c>
      <c r="D5">
        <f t="shared" si="1"/>
        <v>6</v>
      </c>
      <c r="E5" s="179">
        <f t="shared" si="2"/>
        <v>0</v>
      </c>
    </row>
    <row r="6" spans="1:5">
      <c r="A6" t="s">
        <v>85</v>
      </c>
      <c r="B6" s="173" t="s">
        <v>85</v>
      </c>
      <c r="C6">
        <f t="shared" si="0"/>
        <v>7</v>
      </c>
      <c r="D6">
        <f t="shared" si="1"/>
        <v>7</v>
      </c>
      <c r="E6" s="179">
        <f t="shared" si="2"/>
        <v>0</v>
      </c>
    </row>
    <row r="7" spans="1:5">
      <c r="A7" t="s">
        <v>55</v>
      </c>
      <c r="B7" s="173" t="s">
        <v>55</v>
      </c>
      <c r="C7">
        <f t="shared" si="0"/>
        <v>7</v>
      </c>
      <c r="D7">
        <f t="shared" si="1"/>
        <v>7</v>
      </c>
      <c r="E7" s="179">
        <f t="shared" si="2"/>
        <v>0</v>
      </c>
    </row>
    <row r="8" spans="1:5">
      <c r="A8" t="s">
        <v>120</v>
      </c>
      <c r="B8" s="173" t="s">
        <v>120</v>
      </c>
      <c r="C8">
        <f t="shared" si="0"/>
        <v>7</v>
      </c>
      <c r="D8">
        <f t="shared" si="1"/>
        <v>7</v>
      </c>
      <c r="E8" s="179">
        <f t="shared" si="2"/>
        <v>0</v>
      </c>
    </row>
    <row r="9" spans="1:5">
      <c r="A9" t="s">
        <v>130</v>
      </c>
      <c r="B9" s="173" t="s">
        <v>130</v>
      </c>
      <c r="C9">
        <f t="shared" si="0"/>
        <v>7</v>
      </c>
      <c r="D9">
        <f t="shared" si="1"/>
        <v>7</v>
      </c>
      <c r="E9" s="179">
        <f t="shared" si="2"/>
        <v>0</v>
      </c>
    </row>
    <row r="10" spans="1:5">
      <c r="A10" t="s">
        <v>77</v>
      </c>
      <c r="B10" s="173" t="s">
        <v>77</v>
      </c>
      <c r="C10">
        <f t="shared" si="0"/>
        <v>7</v>
      </c>
      <c r="D10">
        <f t="shared" si="1"/>
        <v>7</v>
      </c>
      <c r="E10" s="179">
        <f t="shared" si="2"/>
        <v>0</v>
      </c>
    </row>
    <row r="11" spans="1:5">
      <c r="A11" t="s">
        <v>195</v>
      </c>
      <c r="B11" s="173" t="s">
        <v>195</v>
      </c>
      <c r="C11">
        <f t="shared" si="0"/>
        <v>6</v>
      </c>
      <c r="D11">
        <f t="shared" si="1"/>
        <v>6</v>
      </c>
      <c r="E11" s="179">
        <f t="shared" si="2"/>
        <v>0</v>
      </c>
    </row>
    <row r="12" spans="1:5">
      <c r="A12" t="s">
        <v>112</v>
      </c>
      <c r="B12" s="173" t="s">
        <v>112</v>
      </c>
      <c r="C12">
        <f t="shared" si="0"/>
        <v>5</v>
      </c>
      <c r="D12">
        <f t="shared" si="1"/>
        <v>5</v>
      </c>
      <c r="E12" s="179">
        <f t="shared" si="2"/>
        <v>0</v>
      </c>
    </row>
    <row r="13" spans="1:5">
      <c r="A13" t="s">
        <v>100</v>
      </c>
      <c r="B13" s="173" t="s">
        <v>100</v>
      </c>
      <c r="C13">
        <f t="shared" si="0"/>
        <v>7</v>
      </c>
      <c r="D13">
        <f t="shared" si="1"/>
        <v>7</v>
      </c>
      <c r="E13" s="179">
        <f t="shared" si="2"/>
        <v>0</v>
      </c>
    </row>
    <row r="14" spans="1:5">
      <c r="A14" t="s">
        <v>211</v>
      </c>
      <c r="B14" s="173" t="s">
        <v>168</v>
      </c>
      <c r="C14">
        <f t="shared" si="0"/>
        <v>7</v>
      </c>
      <c r="D14">
        <f t="shared" si="1"/>
        <v>7</v>
      </c>
      <c r="E14" s="179">
        <f t="shared" si="2"/>
        <v>0</v>
      </c>
    </row>
    <row r="15" spans="1:5">
      <c r="A15" t="s">
        <v>226</v>
      </c>
      <c r="B15" s="173" t="s">
        <v>168</v>
      </c>
      <c r="C15">
        <f t="shared" si="0"/>
        <v>8</v>
      </c>
      <c r="D15">
        <f t="shared" si="1"/>
        <v>7</v>
      </c>
      <c r="E15" s="179">
        <f t="shared" si="2"/>
        <v>1</v>
      </c>
    </row>
    <row r="16" spans="1:5">
      <c r="A16" t="s">
        <v>168</v>
      </c>
      <c r="B16" s="173" t="s">
        <v>168</v>
      </c>
      <c r="C16">
        <f t="shared" si="0"/>
        <v>7</v>
      </c>
      <c r="D16">
        <f t="shared" si="1"/>
        <v>7</v>
      </c>
      <c r="E16" s="179">
        <f t="shared" si="2"/>
        <v>0</v>
      </c>
    </row>
    <row r="17" spans="1:5">
      <c r="A17" t="s">
        <v>123</v>
      </c>
      <c r="B17" s="173" t="s">
        <v>123</v>
      </c>
      <c r="C17">
        <f t="shared" si="0"/>
        <v>7</v>
      </c>
      <c r="D17">
        <f t="shared" si="1"/>
        <v>7</v>
      </c>
      <c r="E17" s="179">
        <f t="shared" si="2"/>
        <v>0</v>
      </c>
    </row>
    <row r="18" spans="1:5">
      <c r="A18" t="s">
        <v>116</v>
      </c>
      <c r="B18" s="173" t="s">
        <v>116</v>
      </c>
      <c r="C18">
        <f t="shared" si="0"/>
        <v>6</v>
      </c>
      <c r="D18">
        <f t="shared" si="1"/>
        <v>6</v>
      </c>
      <c r="E18" s="179">
        <f t="shared" si="2"/>
        <v>0</v>
      </c>
    </row>
    <row r="19" spans="1:5">
      <c r="A19" t="s">
        <v>80</v>
      </c>
      <c r="B19" s="173" t="s">
        <v>80</v>
      </c>
      <c r="C19">
        <f t="shared" si="0"/>
        <v>5</v>
      </c>
      <c r="D19">
        <f t="shared" si="1"/>
        <v>5</v>
      </c>
      <c r="E19" s="179">
        <f t="shared" si="2"/>
        <v>0</v>
      </c>
    </row>
    <row r="20" spans="1:5">
      <c r="A20" t="s">
        <v>81</v>
      </c>
      <c r="B20" s="173" t="s">
        <v>81</v>
      </c>
      <c r="C20">
        <f t="shared" si="0"/>
        <v>7</v>
      </c>
      <c r="D20">
        <f t="shared" si="1"/>
        <v>7</v>
      </c>
      <c r="E20" s="179">
        <f t="shared" si="2"/>
        <v>0</v>
      </c>
    </row>
    <row r="21" spans="1:5">
      <c r="A21" t="s">
        <v>103</v>
      </c>
      <c r="B21" s="173" t="s">
        <v>103</v>
      </c>
      <c r="C21">
        <f t="shared" si="0"/>
        <v>7</v>
      </c>
      <c r="D21">
        <f t="shared" si="1"/>
        <v>7</v>
      </c>
      <c r="E21" s="179">
        <f t="shared" si="2"/>
        <v>0</v>
      </c>
    </row>
    <row r="22" spans="1:5">
      <c r="A22" t="s">
        <v>99</v>
      </c>
      <c r="B22" s="173" t="s">
        <v>99</v>
      </c>
      <c r="C22">
        <f t="shared" si="0"/>
        <v>9</v>
      </c>
      <c r="D22">
        <f t="shared" si="1"/>
        <v>9</v>
      </c>
      <c r="E22" s="179">
        <f t="shared" si="2"/>
        <v>0</v>
      </c>
    </row>
    <row r="23" spans="1:5">
      <c r="A23" t="s">
        <v>158</v>
      </c>
      <c r="B23" s="173" t="s">
        <v>158</v>
      </c>
      <c r="C23">
        <f t="shared" si="0"/>
        <v>9</v>
      </c>
      <c r="D23">
        <f t="shared" si="1"/>
        <v>9</v>
      </c>
      <c r="E23" s="179">
        <f t="shared" si="2"/>
        <v>0</v>
      </c>
    </row>
    <row r="24" spans="1:5">
      <c r="A24" t="s">
        <v>86</v>
      </c>
      <c r="B24" s="173" t="s">
        <v>86</v>
      </c>
      <c r="C24">
        <f t="shared" si="0"/>
        <v>7</v>
      </c>
      <c r="D24">
        <f t="shared" si="1"/>
        <v>7</v>
      </c>
      <c r="E24" s="179">
        <f t="shared" si="2"/>
        <v>0</v>
      </c>
    </row>
    <row r="25" spans="1:5">
      <c r="A25" t="s">
        <v>169</v>
      </c>
      <c r="B25" s="173" t="s">
        <v>169</v>
      </c>
      <c r="C25">
        <f t="shared" si="0"/>
        <v>7</v>
      </c>
      <c r="D25">
        <f t="shared" si="1"/>
        <v>7</v>
      </c>
      <c r="E25" s="179">
        <f t="shared" si="2"/>
        <v>0</v>
      </c>
    </row>
    <row r="26" spans="1:5">
      <c r="A26" t="s">
        <v>76</v>
      </c>
      <c r="B26" s="173" t="s">
        <v>76</v>
      </c>
      <c r="C26">
        <f t="shared" si="0"/>
        <v>6</v>
      </c>
      <c r="D26">
        <f t="shared" si="1"/>
        <v>6</v>
      </c>
      <c r="E26" s="179">
        <f t="shared" si="2"/>
        <v>0</v>
      </c>
    </row>
    <row r="27" spans="1:5">
      <c r="A27" t="s">
        <v>98</v>
      </c>
      <c r="B27" s="173" t="s">
        <v>98</v>
      </c>
      <c r="C27">
        <f t="shared" si="0"/>
        <v>6</v>
      </c>
      <c r="D27">
        <f t="shared" si="1"/>
        <v>6</v>
      </c>
      <c r="E27" s="179">
        <f t="shared" si="2"/>
        <v>0</v>
      </c>
    </row>
    <row r="28" spans="1:5">
      <c r="A28" t="s">
        <v>60</v>
      </c>
      <c r="B28" s="173" t="s">
        <v>60</v>
      </c>
      <c r="C28">
        <f t="shared" si="0"/>
        <v>6</v>
      </c>
      <c r="D28">
        <f t="shared" si="1"/>
        <v>6</v>
      </c>
      <c r="E28" s="179">
        <f t="shared" si="2"/>
        <v>0</v>
      </c>
    </row>
    <row r="29" spans="1:5">
      <c r="A29" t="s">
        <v>94</v>
      </c>
      <c r="B29" s="173" t="s">
        <v>94</v>
      </c>
      <c r="C29">
        <f t="shared" si="0"/>
        <v>7</v>
      </c>
      <c r="D29">
        <f t="shared" si="1"/>
        <v>7</v>
      </c>
      <c r="E29" s="179">
        <f t="shared" si="2"/>
        <v>0</v>
      </c>
    </row>
    <row r="30" spans="1:5">
      <c r="A30" t="s">
        <v>134</v>
      </c>
      <c r="B30" s="173" t="s">
        <v>134</v>
      </c>
      <c r="C30">
        <f t="shared" si="0"/>
        <v>8</v>
      </c>
      <c r="D30">
        <f t="shared" si="1"/>
        <v>8</v>
      </c>
      <c r="E30" s="179">
        <f t="shared" si="2"/>
        <v>0</v>
      </c>
    </row>
    <row r="31" spans="1:5">
      <c r="A31" t="s">
        <v>97</v>
      </c>
      <c r="B31" s="173" t="s">
        <v>97</v>
      </c>
      <c r="C31">
        <f t="shared" si="0"/>
        <v>7</v>
      </c>
      <c r="D31">
        <f t="shared" si="1"/>
        <v>7</v>
      </c>
      <c r="E31" s="179">
        <f t="shared" si="2"/>
        <v>0</v>
      </c>
    </row>
    <row r="32" spans="1:5">
      <c r="A32" t="s">
        <v>53</v>
      </c>
      <c r="B32" s="173" t="s">
        <v>53</v>
      </c>
      <c r="C32">
        <f t="shared" si="0"/>
        <v>8</v>
      </c>
      <c r="D32">
        <f t="shared" si="1"/>
        <v>8</v>
      </c>
      <c r="E32" s="179">
        <f t="shared" si="2"/>
        <v>0</v>
      </c>
    </row>
    <row r="33" spans="1:5">
      <c r="A33" t="s">
        <v>122</v>
      </c>
      <c r="B33" s="173" t="s">
        <v>122</v>
      </c>
      <c r="C33">
        <f t="shared" si="0"/>
        <v>7</v>
      </c>
      <c r="D33">
        <f t="shared" si="1"/>
        <v>7</v>
      </c>
      <c r="E33" s="179">
        <f t="shared" si="2"/>
        <v>0</v>
      </c>
    </row>
    <row r="34" spans="1:5">
      <c r="A34" t="s">
        <v>89</v>
      </c>
      <c r="B34" s="173" t="s">
        <v>89</v>
      </c>
      <c r="C34">
        <f t="shared" si="0"/>
        <v>9</v>
      </c>
      <c r="D34">
        <f t="shared" si="1"/>
        <v>9</v>
      </c>
      <c r="E34" s="179">
        <f t="shared" si="2"/>
        <v>0</v>
      </c>
    </row>
    <row r="35" spans="1:5">
      <c r="A35" t="s">
        <v>152</v>
      </c>
      <c r="B35" s="173" t="s">
        <v>152</v>
      </c>
      <c r="C35">
        <f t="shared" si="0"/>
        <v>7</v>
      </c>
      <c r="D35">
        <f t="shared" si="1"/>
        <v>7</v>
      </c>
      <c r="E35" s="179">
        <f t="shared" si="2"/>
        <v>0</v>
      </c>
    </row>
    <row r="36" spans="1:5">
      <c r="A36" t="s">
        <v>205</v>
      </c>
      <c r="B36" s="173" t="s">
        <v>205</v>
      </c>
      <c r="C36">
        <f t="shared" si="0"/>
        <v>6</v>
      </c>
      <c r="D36">
        <f t="shared" si="1"/>
        <v>6</v>
      </c>
      <c r="E36" s="179">
        <f t="shared" si="2"/>
        <v>0</v>
      </c>
    </row>
    <row r="37" spans="1:5">
      <c r="A37" t="s">
        <v>160</v>
      </c>
      <c r="B37" s="173" t="s">
        <v>160</v>
      </c>
      <c r="C37">
        <f t="shared" si="0"/>
        <v>7</v>
      </c>
      <c r="D37">
        <f t="shared" si="1"/>
        <v>7</v>
      </c>
      <c r="E37" s="179">
        <f t="shared" si="2"/>
        <v>0</v>
      </c>
    </row>
    <row r="38" spans="1:5">
      <c r="A38" t="s">
        <v>58</v>
      </c>
      <c r="B38" s="173" t="s">
        <v>58</v>
      </c>
      <c r="C38">
        <f t="shared" si="0"/>
        <v>6</v>
      </c>
      <c r="D38">
        <f t="shared" si="1"/>
        <v>6</v>
      </c>
      <c r="E38" s="179">
        <f t="shared" si="2"/>
        <v>0</v>
      </c>
    </row>
    <row r="39" spans="1:5">
      <c r="A39" t="s">
        <v>181</v>
      </c>
      <c r="B39" s="173" t="s">
        <v>181</v>
      </c>
      <c r="C39">
        <f t="shared" si="0"/>
        <v>6</v>
      </c>
      <c r="D39">
        <f t="shared" si="1"/>
        <v>6</v>
      </c>
      <c r="E39" s="179">
        <f t="shared" si="2"/>
        <v>0</v>
      </c>
    </row>
    <row r="40" spans="1:5">
      <c r="A40" t="s">
        <v>107</v>
      </c>
      <c r="B40" s="173" t="s">
        <v>107</v>
      </c>
      <c r="C40">
        <f t="shared" si="0"/>
        <v>5</v>
      </c>
      <c r="D40">
        <f t="shared" si="1"/>
        <v>5</v>
      </c>
      <c r="E40" s="179">
        <f t="shared" si="2"/>
        <v>0</v>
      </c>
    </row>
    <row r="41" spans="1:5">
      <c r="A41" t="s">
        <v>90</v>
      </c>
      <c r="B41" s="173" t="s">
        <v>302</v>
      </c>
      <c r="C41">
        <f t="shared" si="0"/>
        <v>7</v>
      </c>
      <c r="D41">
        <f t="shared" si="1"/>
        <v>7</v>
      </c>
      <c r="E41" s="179">
        <f t="shared" si="2"/>
        <v>0</v>
      </c>
    </row>
    <row r="42" spans="1:5">
      <c r="A42" t="s">
        <v>115</v>
      </c>
      <c r="B42" s="173" t="s">
        <v>115</v>
      </c>
      <c r="C42">
        <f t="shared" si="0"/>
        <v>5</v>
      </c>
      <c r="D42">
        <f t="shared" si="1"/>
        <v>5</v>
      </c>
      <c r="E42" s="179">
        <f t="shared" si="2"/>
        <v>0</v>
      </c>
    </row>
    <row r="43" spans="1:5">
      <c r="A43" t="s">
        <v>135</v>
      </c>
      <c r="B43" s="173" t="s">
        <v>135</v>
      </c>
      <c r="C43">
        <f t="shared" si="0"/>
        <v>7</v>
      </c>
      <c r="D43">
        <f t="shared" si="1"/>
        <v>7</v>
      </c>
      <c r="E43" s="179">
        <f t="shared" si="2"/>
        <v>0</v>
      </c>
    </row>
    <row r="44" spans="1:5">
      <c r="A44" t="s">
        <v>51</v>
      </c>
      <c r="B44" s="173" t="s">
        <v>51</v>
      </c>
      <c r="C44">
        <f t="shared" si="0"/>
        <v>8</v>
      </c>
      <c r="D44">
        <f t="shared" si="1"/>
        <v>8</v>
      </c>
      <c r="E44" s="179">
        <f t="shared" si="2"/>
        <v>0</v>
      </c>
    </row>
    <row r="45" spans="1:5">
      <c r="A45" t="s">
        <v>113</v>
      </c>
      <c r="B45" s="173" t="s">
        <v>113</v>
      </c>
      <c r="C45">
        <f t="shared" si="0"/>
        <v>7</v>
      </c>
      <c r="D45">
        <f t="shared" si="1"/>
        <v>7</v>
      </c>
      <c r="E45" s="179">
        <f t="shared" si="2"/>
        <v>0</v>
      </c>
    </row>
    <row r="46" spans="1:5">
      <c r="A46" t="s">
        <v>119</v>
      </c>
      <c r="B46" s="173" t="s">
        <v>119</v>
      </c>
      <c r="C46">
        <f t="shared" si="0"/>
        <v>8</v>
      </c>
      <c r="D46">
        <f t="shared" si="1"/>
        <v>8</v>
      </c>
      <c r="E46" s="179">
        <f t="shared" si="2"/>
        <v>0</v>
      </c>
    </row>
    <row r="47" spans="1:5">
      <c r="A47" t="s">
        <v>131</v>
      </c>
      <c r="B47" s="173" t="s">
        <v>131</v>
      </c>
      <c r="C47">
        <f t="shared" si="0"/>
        <v>7</v>
      </c>
      <c r="D47">
        <f t="shared" si="1"/>
        <v>7</v>
      </c>
      <c r="E47" s="179">
        <f t="shared" si="2"/>
        <v>0</v>
      </c>
    </row>
    <row r="48" spans="1:5">
      <c r="A48" t="s">
        <v>111</v>
      </c>
      <c r="B48" s="173" t="s">
        <v>111</v>
      </c>
      <c r="C48">
        <f t="shared" si="0"/>
        <v>7</v>
      </c>
      <c r="D48">
        <f t="shared" si="1"/>
        <v>7</v>
      </c>
      <c r="E48" s="179">
        <f t="shared" si="2"/>
        <v>0</v>
      </c>
    </row>
    <row r="49" spans="1:5">
      <c r="A49" t="s">
        <v>87</v>
      </c>
      <c r="B49" s="173" t="s">
        <v>87</v>
      </c>
      <c r="C49">
        <f t="shared" si="0"/>
        <v>5</v>
      </c>
      <c r="D49">
        <f t="shared" si="1"/>
        <v>5</v>
      </c>
      <c r="E49" s="179">
        <f t="shared" si="2"/>
        <v>0</v>
      </c>
    </row>
    <row r="50" spans="1:5">
      <c r="A50" t="s">
        <v>108</v>
      </c>
      <c r="B50" s="173" t="s">
        <v>108</v>
      </c>
      <c r="C50">
        <f t="shared" si="0"/>
        <v>6</v>
      </c>
      <c r="D50">
        <f t="shared" si="1"/>
        <v>6</v>
      </c>
      <c r="E50" s="179">
        <f t="shared" si="2"/>
        <v>0</v>
      </c>
    </row>
    <row r="51" spans="1:5">
      <c r="A51" t="s">
        <v>235</v>
      </c>
      <c r="B51" s="173" t="s">
        <v>108</v>
      </c>
      <c r="C51">
        <f t="shared" si="0"/>
        <v>7</v>
      </c>
      <c r="D51">
        <f t="shared" si="1"/>
        <v>6</v>
      </c>
      <c r="E51" s="179">
        <f t="shared" si="2"/>
        <v>1</v>
      </c>
    </row>
    <row r="52" spans="1:5">
      <c r="A52" t="s">
        <v>95</v>
      </c>
      <c r="B52" s="173" t="s">
        <v>95</v>
      </c>
      <c r="C52">
        <f t="shared" si="0"/>
        <v>6</v>
      </c>
      <c r="D52">
        <f t="shared" si="1"/>
        <v>6</v>
      </c>
      <c r="E52" s="179">
        <f t="shared" si="2"/>
        <v>0</v>
      </c>
    </row>
    <row r="53" spans="1:5">
      <c r="A53" t="s">
        <v>192</v>
      </c>
      <c r="B53" s="173" t="s">
        <v>192</v>
      </c>
      <c r="C53">
        <f t="shared" si="0"/>
        <v>5</v>
      </c>
      <c r="D53">
        <f t="shared" si="1"/>
        <v>5</v>
      </c>
      <c r="E53" s="179">
        <f t="shared" si="2"/>
        <v>0</v>
      </c>
    </row>
    <row r="54" spans="1:5">
      <c r="A54" t="s">
        <v>56</v>
      </c>
      <c r="B54" s="173" t="s">
        <v>56</v>
      </c>
      <c r="C54">
        <f t="shared" si="0"/>
        <v>6</v>
      </c>
      <c r="D54">
        <f t="shared" si="1"/>
        <v>6</v>
      </c>
      <c r="E54" s="179">
        <f t="shared" si="2"/>
        <v>0</v>
      </c>
    </row>
    <row r="55" spans="1:5">
      <c r="A55" t="s">
        <v>88</v>
      </c>
      <c r="B55" s="173" t="s">
        <v>88</v>
      </c>
      <c r="C55">
        <f t="shared" si="0"/>
        <v>6</v>
      </c>
      <c r="D55">
        <f t="shared" si="1"/>
        <v>6</v>
      </c>
      <c r="E55" s="179">
        <f t="shared" si="2"/>
        <v>0</v>
      </c>
    </row>
    <row r="56" spans="1:5">
      <c r="A56" t="s">
        <v>114</v>
      </c>
      <c r="B56" s="173" t="s">
        <v>114</v>
      </c>
      <c r="C56">
        <f t="shared" si="0"/>
        <v>9</v>
      </c>
      <c r="D56">
        <f t="shared" si="1"/>
        <v>9</v>
      </c>
      <c r="E56" s="179">
        <f t="shared" si="2"/>
        <v>0</v>
      </c>
    </row>
    <row r="57" spans="1:5">
      <c r="A57" t="s">
        <v>101</v>
      </c>
      <c r="B57" s="173" t="s">
        <v>101</v>
      </c>
      <c r="C57">
        <f t="shared" si="0"/>
        <v>6</v>
      </c>
      <c r="D57">
        <f t="shared" si="1"/>
        <v>6</v>
      </c>
      <c r="E57" s="179">
        <f t="shared" si="2"/>
        <v>0</v>
      </c>
    </row>
    <row r="58" spans="1:5">
      <c r="A58" t="s">
        <v>59</v>
      </c>
      <c r="B58" s="173" t="s">
        <v>59</v>
      </c>
      <c r="C58">
        <f t="shared" si="0"/>
        <v>8</v>
      </c>
      <c r="D58">
        <f t="shared" si="1"/>
        <v>8</v>
      </c>
      <c r="E58" s="179">
        <f t="shared" si="2"/>
        <v>0</v>
      </c>
    </row>
    <row r="59" spans="1:5">
      <c r="A59" t="s">
        <v>204</v>
      </c>
      <c r="B59" s="173" t="s">
        <v>204</v>
      </c>
      <c r="C59">
        <f t="shared" si="0"/>
        <v>7</v>
      </c>
      <c r="D59">
        <f t="shared" si="1"/>
        <v>7</v>
      </c>
      <c r="E59" s="179">
        <f t="shared" si="2"/>
        <v>0</v>
      </c>
    </row>
    <row r="60" spans="1:5">
      <c r="A60" t="s">
        <v>276</v>
      </c>
      <c r="B60" s="173" t="s">
        <v>204</v>
      </c>
      <c r="C60">
        <f t="shared" si="0"/>
        <v>8</v>
      </c>
      <c r="D60">
        <f t="shared" si="1"/>
        <v>7</v>
      </c>
      <c r="E60" s="179">
        <f t="shared" si="2"/>
        <v>1</v>
      </c>
    </row>
    <row r="61" spans="1:5">
      <c r="A61" t="s">
        <v>104</v>
      </c>
      <c r="B61" s="173" t="s">
        <v>104</v>
      </c>
      <c r="C61">
        <f t="shared" si="0"/>
        <v>6</v>
      </c>
      <c r="D61">
        <f t="shared" si="1"/>
        <v>6</v>
      </c>
      <c r="E61" s="179">
        <f t="shared" si="2"/>
        <v>0</v>
      </c>
    </row>
    <row r="62" spans="1:5">
      <c r="A62" t="s">
        <v>280</v>
      </c>
      <c r="B62" s="173" t="s">
        <v>280</v>
      </c>
      <c r="C62">
        <f t="shared" si="0"/>
        <v>7</v>
      </c>
      <c r="D62">
        <f t="shared" si="1"/>
        <v>7</v>
      </c>
      <c r="E62" s="179">
        <f t="shared" si="2"/>
        <v>0</v>
      </c>
    </row>
    <row r="63" spans="1:5">
      <c r="A63" t="s">
        <v>206</v>
      </c>
      <c r="B63" s="173" t="s">
        <v>206</v>
      </c>
      <c r="C63">
        <f t="shared" si="0"/>
        <v>7</v>
      </c>
      <c r="D63">
        <f t="shared" si="1"/>
        <v>7</v>
      </c>
      <c r="E63" s="179">
        <f t="shared" si="2"/>
        <v>0</v>
      </c>
    </row>
    <row r="64" spans="1:5">
      <c r="A64" t="s">
        <v>207</v>
      </c>
      <c r="B64" s="173" t="s">
        <v>207</v>
      </c>
      <c r="C64">
        <f t="shared" si="0"/>
        <v>8</v>
      </c>
      <c r="D64">
        <f t="shared" si="1"/>
        <v>8</v>
      </c>
      <c r="E64" s="179">
        <f t="shared" si="2"/>
        <v>0</v>
      </c>
    </row>
    <row r="65" spans="1:5">
      <c r="A65" t="s">
        <v>233</v>
      </c>
      <c r="B65" s="173" t="s">
        <v>207</v>
      </c>
      <c r="C65">
        <f t="shared" si="0"/>
        <v>9</v>
      </c>
      <c r="D65">
        <f t="shared" si="1"/>
        <v>8</v>
      </c>
      <c r="E65" s="179">
        <f t="shared" si="2"/>
        <v>1</v>
      </c>
    </row>
    <row r="66" spans="1:5">
      <c r="A66" t="s">
        <v>117</v>
      </c>
      <c r="B66" s="173" t="s">
        <v>117</v>
      </c>
      <c r="C66">
        <f t="shared" ref="C66:C129" si="3">LEN(A66)</f>
        <v>9</v>
      </c>
      <c r="D66">
        <f t="shared" ref="D66:D129" si="4">LEN(B66)</f>
        <v>9</v>
      </c>
      <c r="E66" s="179">
        <f t="shared" si="2"/>
        <v>0</v>
      </c>
    </row>
    <row r="67" spans="1:5">
      <c r="A67" t="s">
        <v>232</v>
      </c>
      <c r="B67" s="173" t="s">
        <v>303</v>
      </c>
      <c r="C67">
        <f t="shared" si="3"/>
        <v>9</v>
      </c>
      <c r="D67">
        <f t="shared" si="4"/>
        <v>8</v>
      </c>
      <c r="E67" s="179">
        <f t="shared" ref="E67:E130" si="5">C67-D67</f>
        <v>1</v>
      </c>
    </row>
    <row r="68" spans="1:5">
      <c r="A68" t="s">
        <v>78</v>
      </c>
      <c r="B68" s="173" t="s">
        <v>78</v>
      </c>
      <c r="C68">
        <f t="shared" si="3"/>
        <v>7</v>
      </c>
      <c r="D68">
        <f t="shared" si="4"/>
        <v>7</v>
      </c>
      <c r="E68" s="179">
        <f t="shared" si="5"/>
        <v>0</v>
      </c>
    </row>
    <row r="69" spans="1:5">
      <c r="A69" t="s">
        <v>93</v>
      </c>
      <c r="B69" s="173" t="s">
        <v>93</v>
      </c>
      <c r="C69">
        <f t="shared" si="3"/>
        <v>8</v>
      </c>
      <c r="D69">
        <f t="shared" si="4"/>
        <v>8</v>
      </c>
      <c r="E69" s="179">
        <f t="shared" si="5"/>
        <v>0</v>
      </c>
    </row>
    <row r="70" spans="1:5">
      <c r="A70" t="s">
        <v>118</v>
      </c>
      <c r="B70" s="173" t="s">
        <v>118</v>
      </c>
      <c r="C70">
        <f t="shared" si="3"/>
        <v>9</v>
      </c>
      <c r="D70">
        <f t="shared" si="4"/>
        <v>9</v>
      </c>
      <c r="E70" s="179">
        <f t="shared" si="5"/>
        <v>0</v>
      </c>
    </row>
    <row r="71" spans="1:5">
      <c r="A71" t="s">
        <v>106</v>
      </c>
      <c r="B71" s="173" t="s">
        <v>106</v>
      </c>
      <c r="C71">
        <f t="shared" si="3"/>
        <v>9</v>
      </c>
      <c r="D71">
        <f t="shared" si="4"/>
        <v>9</v>
      </c>
      <c r="E71" s="179">
        <f t="shared" si="5"/>
        <v>0</v>
      </c>
    </row>
    <row r="72" spans="1:5">
      <c r="A72" t="s">
        <v>129</v>
      </c>
      <c r="B72" s="173" t="s">
        <v>129</v>
      </c>
      <c r="C72">
        <f t="shared" si="3"/>
        <v>10</v>
      </c>
      <c r="D72">
        <f t="shared" si="4"/>
        <v>10</v>
      </c>
      <c r="E72" s="179">
        <f t="shared" si="5"/>
        <v>0</v>
      </c>
    </row>
    <row r="73" spans="1:5">
      <c r="A73" t="s">
        <v>191</v>
      </c>
      <c r="B73" s="173" t="s">
        <v>191</v>
      </c>
      <c r="C73">
        <f t="shared" si="3"/>
        <v>8</v>
      </c>
      <c r="D73">
        <f t="shared" si="4"/>
        <v>8</v>
      </c>
      <c r="E73" s="179">
        <f t="shared" si="5"/>
        <v>0</v>
      </c>
    </row>
    <row r="74" spans="1:5">
      <c r="A74" t="s">
        <v>110</v>
      </c>
      <c r="B74" s="173" t="s">
        <v>110</v>
      </c>
      <c r="C74">
        <f t="shared" si="3"/>
        <v>6</v>
      </c>
      <c r="D74">
        <f t="shared" si="4"/>
        <v>6</v>
      </c>
      <c r="E74" s="179">
        <f t="shared" si="5"/>
        <v>0</v>
      </c>
    </row>
    <row r="75" spans="1:5">
      <c r="A75" t="s">
        <v>188</v>
      </c>
      <c r="B75" s="173" t="s">
        <v>188</v>
      </c>
      <c r="C75">
        <f t="shared" si="3"/>
        <v>8</v>
      </c>
      <c r="D75">
        <f t="shared" si="4"/>
        <v>8</v>
      </c>
      <c r="E75" s="179">
        <f t="shared" si="5"/>
        <v>0</v>
      </c>
    </row>
    <row r="76" spans="1:5">
      <c r="A76" t="s">
        <v>240</v>
      </c>
      <c r="B76" s="173" t="s">
        <v>174</v>
      </c>
      <c r="C76">
        <f t="shared" si="3"/>
        <v>10</v>
      </c>
      <c r="D76">
        <f t="shared" si="4"/>
        <v>9</v>
      </c>
      <c r="E76" s="179">
        <f t="shared" si="5"/>
        <v>1</v>
      </c>
    </row>
    <row r="77" spans="1:5">
      <c r="A77" t="s">
        <v>290</v>
      </c>
      <c r="B77" s="173" t="s">
        <v>167</v>
      </c>
      <c r="C77">
        <f t="shared" si="3"/>
        <v>12</v>
      </c>
      <c r="D77">
        <f t="shared" si="4"/>
        <v>11</v>
      </c>
      <c r="E77" s="179">
        <f t="shared" si="5"/>
        <v>1</v>
      </c>
    </row>
    <row r="78" spans="1:5">
      <c r="A78" t="s">
        <v>54</v>
      </c>
      <c r="B78" s="173" t="s">
        <v>54</v>
      </c>
      <c r="C78">
        <f t="shared" si="3"/>
        <v>9</v>
      </c>
      <c r="D78">
        <f t="shared" si="4"/>
        <v>9</v>
      </c>
      <c r="E78" s="179">
        <f t="shared" si="5"/>
        <v>0</v>
      </c>
    </row>
    <row r="79" spans="1:5">
      <c r="A79" t="s">
        <v>213</v>
      </c>
      <c r="B79" s="173" t="s">
        <v>138</v>
      </c>
      <c r="C79">
        <f t="shared" si="3"/>
        <v>10</v>
      </c>
      <c r="D79">
        <f t="shared" si="4"/>
        <v>10</v>
      </c>
      <c r="E79" s="179">
        <f t="shared" si="5"/>
        <v>0</v>
      </c>
    </row>
    <row r="80" spans="1:5">
      <c r="A80" t="s">
        <v>214</v>
      </c>
      <c r="B80" s="173" t="s">
        <v>139</v>
      </c>
      <c r="C80">
        <f t="shared" si="3"/>
        <v>10</v>
      </c>
      <c r="D80">
        <f t="shared" si="4"/>
        <v>10</v>
      </c>
      <c r="E80" s="179">
        <f t="shared" si="5"/>
        <v>0</v>
      </c>
    </row>
    <row r="81" spans="1:5">
      <c r="A81" t="s">
        <v>186</v>
      </c>
      <c r="B81" s="173" t="s">
        <v>304</v>
      </c>
      <c r="C81">
        <f t="shared" si="3"/>
        <v>10</v>
      </c>
      <c r="D81">
        <f t="shared" si="4"/>
        <v>10</v>
      </c>
      <c r="E81" s="179">
        <f t="shared" si="5"/>
        <v>0</v>
      </c>
    </row>
    <row r="82" spans="1:5">
      <c r="A82" t="s">
        <v>75</v>
      </c>
      <c r="B82" s="173" t="s">
        <v>75</v>
      </c>
      <c r="C82">
        <f t="shared" si="3"/>
        <v>8</v>
      </c>
      <c r="D82">
        <f t="shared" si="4"/>
        <v>8</v>
      </c>
      <c r="E82" s="179">
        <f t="shared" si="5"/>
        <v>0</v>
      </c>
    </row>
    <row r="83" spans="1:5">
      <c r="A83" t="s">
        <v>121</v>
      </c>
      <c r="B83" s="173" t="s">
        <v>121</v>
      </c>
      <c r="C83">
        <f t="shared" si="3"/>
        <v>7</v>
      </c>
      <c r="D83">
        <f t="shared" si="4"/>
        <v>7</v>
      </c>
      <c r="E83" s="179">
        <f t="shared" si="5"/>
        <v>0</v>
      </c>
    </row>
    <row r="84" spans="1:5">
      <c r="A84" t="s">
        <v>173</v>
      </c>
      <c r="B84" s="173" t="s">
        <v>173</v>
      </c>
      <c r="C84">
        <f t="shared" si="3"/>
        <v>7</v>
      </c>
      <c r="D84">
        <f t="shared" si="4"/>
        <v>7</v>
      </c>
      <c r="E84" s="179">
        <f t="shared" si="5"/>
        <v>0</v>
      </c>
    </row>
    <row r="85" spans="1:5">
      <c r="A85" t="s">
        <v>105</v>
      </c>
      <c r="B85" s="173" t="s">
        <v>105</v>
      </c>
      <c r="C85">
        <f t="shared" si="3"/>
        <v>8</v>
      </c>
      <c r="D85">
        <f t="shared" si="4"/>
        <v>8</v>
      </c>
      <c r="E85" s="179">
        <f t="shared" si="5"/>
        <v>0</v>
      </c>
    </row>
    <row r="86" spans="1:5">
      <c r="A86" t="s">
        <v>196</v>
      </c>
      <c r="B86" s="173" t="s">
        <v>196</v>
      </c>
      <c r="C86">
        <f t="shared" si="3"/>
        <v>6</v>
      </c>
      <c r="D86">
        <f t="shared" si="4"/>
        <v>6</v>
      </c>
      <c r="E86" s="179">
        <f t="shared" si="5"/>
        <v>0</v>
      </c>
    </row>
    <row r="87" spans="1:5">
      <c r="A87" t="s">
        <v>200</v>
      </c>
      <c r="B87" s="173" t="s">
        <v>200</v>
      </c>
      <c r="C87">
        <f t="shared" si="3"/>
        <v>7</v>
      </c>
      <c r="D87">
        <f t="shared" si="4"/>
        <v>7</v>
      </c>
      <c r="E87" s="179">
        <f t="shared" si="5"/>
        <v>0</v>
      </c>
    </row>
    <row r="88" spans="1:5">
      <c r="A88" t="s">
        <v>187</v>
      </c>
      <c r="B88" s="173" t="s">
        <v>187</v>
      </c>
      <c r="C88">
        <f t="shared" si="3"/>
        <v>8</v>
      </c>
      <c r="D88">
        <f t="shared" si="4"/>
        <v>8</v>
      </c>
      <c r="E88" s="179">
        <f t="shared" si="5"/>
        <v>0</v>
      </c>
    </row>
    <row r="89" spans="1:5">
      <c r="A89" t="s">
        <v>125</v>
      </c>
      <c r="B89" s="173" t="s">
        <v>125</v>
      </c>
      <c r="C89">
        <f t="shared" si="3"/>
        <v>8</v>
      </c>
      <c r="D89">
        <f t="shared" si="4"/>
        <v>8</v>
      </c>
      <c r="E89" s="179">
        <f t="shared" si="5"/>
        <v>0</v>
      </c>
    </row>
    <row r="90" spans="1:5">
      <c r="A90" t="s">
        <v>52</v>
      </c>
      <c r="B90" s="173" t="s">
        <v>52</v>
      </c>
      <c r="C90">
        <f t="shared" si="3"/>
        <v>8</v>
      </c>
      <c r="D90">
        <f t="shared" si="4"/>
        <v>8</v>
      </c>
      <c r="E90" s="179">
        <f t="shared" si="5"/>
        <v>0</v>
      </c>
    </row>
    <row r="91" spans="1:5">
      <c r="A91" t="s">
        <v>79</v>
      </c>
      <c r="B91" s="173" t="s">
        <v>305</v>
      </c>
      <c r="C91">
        <f t="shared" si="3"/>
        <v>8</v>
      </c>
      <c r="D91">
        <f t="shared" si="4"/>
        <v>8</v>
      </c>
      <c r="E91" s="179">
        <f t="shared" si="5"/>
        <v>0</v>
      </c>
    </row>
    <row r="92" spans="1:5">
      <c r="A92" t="s">
        <v>218</v>
      </c>
      <c r="B92" s="173" t="s">
        <v>218</v>
      </c>
      <c r="C92">
        <f t="shared" si="3"/>
        <v>7</v>
      </c>
      <c r="D92">
        <f t="shared" si="4"/>
        <v>7</v>
      </c>
      <c r="E92" s="179">
        <f t="shared" si="5"/>
        <v>0</v>
      </c>
    </row>
    <row r="93" spans="1:5">
      <c r="A93" t="s">
        <v>193</v>
      </c>
      <c r="B93" s="173" t="s">
        <v>193</v>
      </c>
      <c r="C93">
        <f t="shared" si="3"/>
        <v>8</v>
      </c>
      <c r="D93">
        <f t="shared" si="4"/>
        <v>8</v>
      </c>
      <c r="E93" s="179">
        <f t="shared" si="5"/>
        <v>0</v>
      </c>
    </row>
    <row r="94" spans="1:5">
      <c r="A94" t="s">
        <v>102</v>
      </c>
      <c r="B94" s="173" t="s">
        <v>102</v>
      </c>
      <c r="C94">
        <f t="shared" si="3"/>
        <v>7</v>
      </c>
      <c r="D94">
        <f t="shared" si="4"/>
        <v>7</v>
      </c>
      <c r="E94" s="179">
        <f t="shared" si="5"/>
        <v>0</v>
      </c>
    </row>
    <row r="95" spans="1:5">
      <c r="A95" t="s">
        <v>185</v>
      </c>
      <c r="B95" s="173" t="s">
        <v>185</v>
      </c>
      <c r="C95">
        <f t="shared" si="3"/>
        <v>7</v>
      </c>
      <c r="D95">
        <f t="shared" si="4"/>
        <v>7</v>
      </c>
      <c r="E95" s="179">
        <f t="shared" si="5"/>
        <v>0</v>
      </c>
    </row>
    <row r="96" spans="1:5">
      <c r="A96" t="s">
        <v>82</v>
      </c>
      <c r="B96" s="173" t="s">
        <v>82</v>
      </c>
      <c r="C96">
        <f t="shared" si="3"/>
        <v>7</v>
      </c>
      <c r="D96">
        <f t="shared" si="4"/>
        <v>7</v>
      </c>
      <c r="E96" s="179">
        <f t="shared" si="5"/>
        <v>0</v>
      </c>
    </row>
    <row r="97" spans="1:5">
      <c r="A97" t="s">
        <v>156</v>
      </c>
      <c r="B97" s="173" t="s">
        <v>156</v>
      </c>
      <c r="C97">
        <f t="shared" si="3"/>
        <v>8</v>
      </c>
      <c r="D97">
        <f t="shared" si="4"/>
        <v>8</v>
      </c>
      <c r="E97" s="179">
        <f t="shared" si="5"/>
        <v>0</v>
      </c>
    </row>
    <row r="98" spans="1:5">
      <c r="A98" t="s">
        <v>92</v>
      </c>
      <c r="B98" s="173" t="s">
        <v>92</v>
      </c>
      <c r="C98">
        <f t="shared" si="3"/>
        <v>7</v>
      </c>
      <c r="D98">
        <f t="shared" si="4"/>
        <v>7</v>
      </c>
      <c r="E98" s="179">
        <f t="shared" si="5"/>
        <v>0</v>
      </c>
    </row>
    <row r="99" spans="1:5">
      <c r="A99" t="s">
        <v>202</v>
      </c>
      <c r="B99" s="173" t="s">
        <v>202</v>
      </c>
      <c r="C99">
        <f t="shared" si="3"/>
        <v>7</v>
      </c>
      <c r="D99">
        <f t="shared" si="4"/>
        <v>7</v>
      </c>
      <c r="E99" s="179">
        <f t="shared" si="5"/>
        <v>0</v>
      </c>
    </row>
    <row r="100" spans="1:5">
      <c r="A100" t="s">
        <v>83</v>
      </c>
      <c r="B100" s="173" t="s">
        <v>83</v>
      </c>
      <c r="C100">
        <f t="shared" si="3"/>
        <v>9</v>
      </c>
      <c r="D100">
        <f t="shared" si="4"/>
        <v>9</v>
      </c>
      <c r="E100" s="179">
        <f t="shared" si="5"/>
        <v>0</v>
      </c>
    </row>
    <row r="101" spans="1:5">
      <c r="A101" t="s">
        <v>96</v>
      </c>
      <c r="B101" s="173" t="s">
        <v>96</v>
      </c>
      <c r="C101">
        <f t="shared" si="3"/>
        <v>9</v>
      </c>
      <c r="D101">
        <f t="shared" si="4"/>
        <v>9</v>
      </c>
      <c r="E101" s="179">
        <f t="shared" si="5"/>
        <v>0</v>
      </c>
    </row>
    <row r="102" spans="1:5">
      <c r="A102" t="s">
        <v>184</v>
      </c>
      <c r="B102" s="173" t="s">
        <v>184</v>
      </c>
      <c r="C102">
        <f t="shared" si="3"/>
        <v>7</v>
      </c>
      <c r="D102">
        <f t="shared" si="4"/>
        <v>7</v>
      </c>
      <c r="E102" s="179">
        <f t="shared" si="5"/>
        <v>0</v>
      </c>
    </row>
    <row r="103" spans="1:5">
      <c r="A103" t="s">
        <v>57</v>
      </c>
      <c r="B103" s="173" t="s">
        <v>57</v>
      </c>
      <c r="C103">
        <f t="shared" si="3"/>
        <v>8</v>
      </c>
      <c r="D103">
        <f t="shared" si="4"/>
        <v>8</v>
      </c>
      <c r="E103" s="179">
        <f t="shared" si="5"/>
        <v>0</v>
      </c>
    </row>
    <row r="104" spans="1:5">
      <c r="A104" t="s">
        <v>109</v>
      </c>
      <c r="B104" s="173" t="s">
        <v>109</v>
      </c>
      <c r="C104">
        <f t="shared" si="3"/>
        <v>8</v>
      </c>
      <c r="D104">
        <f t="shared" si="4"/>
        <v>8</v>
      </c>
      <c r="E104" s="179">
        <f t="shared" si="5"/>
        <v>0</v>
      </c>
    </row>
    <row r="105" spans="1:5">
      <c r="A105" t="s">
        <v>124</v>
      </c>
      <c r="B105" s="173" t="s">
        <v>124</v>
      </c>
      <c r="C105">
        <f t="shared" si="3"/>
        <v>9</v>
      </c>
      <c r="D105">
        <f t="shared" si="4"/>
        <v>9</v>
      </c>
      <c r="E105" s="179">
        <f t="shared" si="5"/>
        <v>0</v>
      </c>
    </row>
    <row r="106" spans="1:5">
      <c r="A106" t="s">
        <v>157</v>
      </c>
      <c r="B106" s="173" t="s">
        <v>157</v>
      </c>
      <c r="C106">
        <f t="shared" si="3"/>
        <v>7</v>
      </c>
      <c r="D106">
        <f t="shared" si="4"/>
        <v>7</v>
      </c>
      <c r="E106" s="179">
        <f t="shared" si="5"/>
        <v>0</v>
      </c>
    </row>
    <row r="107" spans="1:5">
      <c r="A107" t="s">
        <v>155</v>
      </c>
      <c r="B107" s="173" t="s">
        <v>155</v>
      </c>
      <c r="C107">
        <f t="shared" si="3"/>
        <v>7</v>
      </c>
      <c r="D107">
        <f t="shared" si="4"/>
        <v>7</v>
      </c>
      <c r="E107" s="179">
        <f t="shared" si="5"/>
        <v>0</v>
      </c>
    </row>
    <row r="108" spans="1:5">
      <c r="A108" t="s">
        <v>84</v>
      </c>
      <c r="B108" s="173" t="s">
        <v>84</v>
      </c>
      <c r="C108">
        <f t="shared" si="3"/>
        <v>9</v>
      </c>
      <c r="D108">
        <f t="shared" si="4"/>
        <v>9</v>
      </c>
      <c r="E108" s="179">
        <f t="shared" si="5"/>
        <v>0</v>
      </c>
    </row>
    <row r="109" spans="1:5">
      <c r="A109" t="s">
        <v>133</v>
      </c>
      <c r="B109" s="173" t="s">
        <v>133</v>
      </c>
      <c r="C109">
        <f t="shared" si="3"/>
        <v>5</v>
      </c>
      <c r="D109">
        <f t="shared" si="4"/>
        <v>5</v>
      </c>
      <c r="E109" s="179">
        <f t="shared" si="5"/>
        <v>0</v>
      </c>
    </row>
    <row r="110" spans="1:5">
      <c r="A110" t="s">
        <v>128</v>
      </c>
      <c r="B110" s="173" t="s">
        <v>128</v>
      </c>
      <c r="C110">
        <f t="shared" si="3"/>
        <v>8</v>
      </c>
      <c r="D110">
        <f t="shared" si="4"/>
        <v>8</v>
      </c>
      <c r="E110" s="179">
        <f t="shared" si="5"/>
        <v>0</v>
      </c>
    </row>
    <row r="111" spans="1:5">
      <c r="A111" t="s">
        <v>246</v>
      </c>
      <c r="B111" s="173" t="s">
        <v>126</v>
      </c>
      <c r="C111">
        <f t="shared" si="3"/>
        <v>7</v>
      </c>
      <c r="D111">
        <f t="shared" si="4"/>
        <v>6</v>
      </c>
      <c r="E111" s="179">
        <f t="shared" si="5"/>
        <v>1</v>
      </c>
    </row>
    <row r="112" spans="1:5">
      <c r="A112" t="s">
        <v>252</v>
      </c>
      <c r="B112" s="173" t="s">
        <v>252</v>
      </c>
      <c r="C112">
        <f t="shared" si="3"/>
        <v>6</v>
      </c>
      <c r="D112">
        <f t="shared" si="4"/>
        <v>6</v>
      </c>
      <c r="E112" s="179">
        <f t="shared" si="5"/>
        <v>0</v>
      </c>
    </row>
    <row r="113" spans="1:5">
      <c r="A113" t="s">
        <v>306</v>
      </c>
      <c r="B113" s="173" t="s">
        <v>77</v>
      </c>
      <c r="C113">
        <f t="shared" si="3"/>
        <v>8</v>
      </c>
      <c r="D113">
        <f t="shared" si="4"/>
        <v>7</v>
      </c>
      <c r="E113" s="179">
        <f t="shared" si="5"/>
        <v>1</v>
      </c>
    </row>
    <row r="114" spans="1:5">
      <c r="A114" t="s">
        <v>254</v>
      </c>
      <c r="B114" s="173" t="s">
        <v>120</v>
      </c>
      <c r="C114">
        <f t="shared" si="3"/>
        <v>8</v>
      </c>
      <c r="D114">
        <f t="shared" si="4"/>
        <v>7</v>
      </c>
      <c r="E114" s="179">
        <f t="shared" si="5"/>
        <v>1</v>
      </c>
    </row>
    <row r="115" spans="1:5">
      <c r="A115" t="s">
        <v>136</v>
      </c>
      <c r="B115" s="173" t="s">
        <v>136</v>
      </c>
      <c r="C115">
        <f t="shared" si="3"/>
        <v>6</v>
      </c>
      <c r="D115">
        <f t="shared" si="4"/>
        <v>6</v>
      </c>
      <c r="E115" s="179">
        <f t="shared" si="5"/>
        <v>0</v>
      </c>
    </row>
    <row r="116" spans="1:5">
      <c r="A116" t="s">
        <v>285</v>
      </c>
      <c r="B116" s="173" t="s">
        <v>112</v>
      </c>
      <c r="C116">
        <f t="shared" si="3"/>
        <v>6</v>
      </c>
      <c r="D116">
        <f t="shared" si="4"/>
        <v>5</v>
      </c>
      <c r="E116" s="179">
        <f t="shared" si="5"/>
        <v>1</v>
      </c>
    </row>
    <row r="117" spans="1:5">
      <c r="A117" t="s">
        <v>274</v>
      </c>
      <c r="B117" s="173" t="s">
        <v>165</v>
      </c>
      <c r="C117">
        <f t="shared" si="3"/>
        <v>7</v>
      </c>
      <c r="D117">
        <f t="shared" si="4"/>
        <v>6</v>
      </c>
      <c r="E117" s="179">
        <f t="shared" si="5"/>
        <v>1</v>
      </c>
    </row>
    <row r="118" spans="1:5">
      <c r="A118" t="s">
        <v>271</v>
      </c>
      <c r="B118" s="173" t="s">
        <v>307</v>
      </c>
      <c r="C118">
        <f t="shared" si="3"/>
        <v>7</v>
      </c>
      <c r="D118">
        <f t="shared" si="4"/>
        <v>6</v>
      </c>
      <c r="E118" s="179">
        <f t="shared" si="5"/>
        <v>1</v>
      </c>
    </row>
    <row r="119" spans="1:5">
      <c r="A119" t="s">
        <v>243</v>
      </c>
      <c r="B119" s="173" t="s">
        <v>116</v>
      </c>
      <c r="C119">
        <f t="shared" si="3"/>
        <v>7</v>
      </c>
      <c r="D119">
        <f t="shared" si="4"/>
        <v>6</v>
      </c>
      <c r="E119" s="179">
        <f t="shared" si="5"/>
        <v>1</v>
      </c>
    </row>
    <row r="120" spans="1:5">
      <c r="A120" t="s">
        <v>277</v>
      </c>
      <c r="B120" s="173" t="s">
        <v>81</v>
      </c>
      <c r="C120">
        <f t="shared" si="3"/>
        <v>8</v>
      </c>
      <c r="D120">
        <f t="shared" si="4"/>
        <v>7</v>
      </c>
      <c r="E120" s="179">
        <f t="shared" si="5"/>
        <v>1</v>
      </c>
    </row>
    <row r="121" spans="1:5">
      <c r="A121" t="s">
        <v>268</v>
      </c>
      <c r="B121" s="173" t="s">
        <v>99</v>
      </c>
      <c r="C121">
        <f t="shared" si="3"/>
        <v>10</v>
      </c>
      <c r="D121">
        <f t="shared" si="4"/>
        <v>9</v>
      </c>
      <c r="E121" s="179">
        <f t="shared" si="5"/>
        <v>1</v>
      </c>
    </row>
    <row r="122" spans="1:5">
      <c r="A122" t="s">
        <v>266</v>
      </c>
      <c r="B122" s="173" t="s">
        <v>94</v>
      </c>
      <c r="C122">
        <f t="shared" si="3"/>
        <v>8</v>
      </c>
      <c r="D122">
        <f t="shared" si="4"/>
        <v>7</v>
      </c>
      <c r="E122" s="179">
        <f t="shared" si="5"/>
        <v>1</v>
      </c>
    </row>
    <row r="123" spans="1:5">
      <c r="A123" t="s">
        <v>253</v>
      </c>
      <c r="B123" s="173" t="s">
        <v>308</v>
      </c>
      <c r="C123">
        <f t="shared" si="3"/>
        <v>6</v>
      </c>
      <c r="D123">
        <f t="shared" si="4"/>
        <v>5</v>
      </c>
      <c r="E123" s="179">
        <f t="shared" si="5"/>
        <v>1</v>
      </c>
    </row>
    <row r="124" spans="1:5">
      <c r="A124" t="s">
        <v>270</v>
      </c>
      <c r="B124" s="173" t="s">
        <v>161</v>
      </c>
      <c r="C124">
        <f t="shared" si="3"/>
        <v>11</v>
      </c>
      <c r="D124">
        <f t="shared" si="4"/>
        <v>10</v>
      </c>
      <c r="E124" s="179">
        <f t="shared" si="5"/>
        <v>1</v>
      </c>
    </row>
    <row r="125" spans="1:5">
      <c r="A125" t="s">
        <v>282</v>
      </c>
      <c r="B125" s="173" t="s">
        <v>89</v>
      </c>
      <c r="C125">
        <f t="shared" si="3"/>
        <v>10</v>
      </c>
      <c r="D125">
        <f t="shared" si="4"/>
        <v>9</v>
      </c>
      <c r="E125" s="179">
        <f t="shared" si="5"/>
        <v>1</v>
      </c>
    </row>
    <row r="126" spans="1:5">
      <c r="A126" t="s">
        <v>255</v>
      </c>
      <c r="B126" s="173" t="s">
        <v>152</v>
      </c>
      <c r="C126">
        <f t="shared" si="3"/>
        <v>8</v>
      </c>
      <c r="D126">
        <f t="shared" si="4"/>
        <v>7</v>
      </c>
      <c r="E126" s="179">
        <f t="shared" si="5"/>
        <v>1</v>
      </c>
    </row>
    <row r="127" spans="1:5">
      <c r="A127" t="s">
        <v>127</v>
      </c>
      <c r="B127" s="173" t="s">
        <v>127</v>
      </c>
      <c r="C127">
        <f t="shared" si="3"/>
        <v>6</v>
      </c>
      <c r="D127">
        <f t="shared" si="4"/>
        <v>6</v>
      </c>
      <c r="E127" s="179">
        <f t="shared" si="5"/>
        <v>0</v>
      </c>
    </row>
    <row r="128" spans="1:5">
      <c r="A128" t="s">
        <v>244</v>
      </c>
      <c r="B128" s="173" t="s">
        <v>244</v>
      </c>
      <c r="C128">
        <f t="shared" si="3"/>
        <v>5</v>
      </c>
      <c r="D128">
        <f t="shared" si="4"/>
        <v>5</v>
      </c>
      <c r="E128" s="179">
        <f t="shared" si="5"/>
        <v>0</v>
      </c>
    </row>
    <row r="129" spans="1:5">
      <c r="A129" t="s">
        <v>275</v>
      </c>
      <c r="B129" s="173" t="s">
        <v>111</v>
      </c>
      <c r="C129">
        <f t="shared" si="3"/>
        <v>8</v>
      </c>
      <c r="D129">
        <f t="shared" si="4"/>
        <v>7</v>
      </c>
      <c r="E129" s="179">
        <f t="shared" si="5"/>
        <v>1</v>
      </c>
    </row>
    <row r="130" spans="1:5">
      <c r="A130" t="s">
        <v>260</v>
      </c>
      <c r="B130" s="173" t="s">
        <v>260</v>
      </c>
      <c r="C130">
        <f t="shared" ref="C130:C157" si="6">LEN(A130)</f>
        <v>7</v>
      </c>
      <c r="D130">
        <f t="shared" ref="D130:D157" si="7">LEN(B130)</f>
        <v>7</v>
      </c>
      <c r="E130" s="179">
        <f t="shared" si="5"/>
        <v>0</v>
      </c>
    </row>
    <row r="131" spans="1:5">
      <c r="A131" t="s">
        <v>250</v>
      </c>
      <c r="B131" s="173" t="s">
        <v>87</v>
      </c>
      <c r="C131">
        <f t="shared" si="6"/>
        <v>6</v>
      </c>
      <c r="D131">
        <f t="shared" si="7"/>
        <v>5</v>
      </c>
      <c r="E131" s="179">
        <f t="shared" ref="E131:E158" si="8">C131-D131</f>
        <v>1</v>
      </c>
    </row>
    <row r="132" spans="1:5">
      <c r="A132" t="s">
        <v>257</v>
      </c>
      <c r="B132" s="173" t="s">
        <v>95</v>
      </c>
      <c r="C132">
        <f t="shared" si="6"/>
        <v>7</v>
      </c>
      <c r="D132">
        <f t="shared" si="7"/>
        <v>6</v>
      </c>
      <c r="E132" s="179">
        <f t="shared" si="8"/>
        <v>1</v>
      </c>
    </row>
    <row r="133" spans="1:5">
      <c r="A133" t="s">
        <v>245</v>
      </c>
      <c r="B133" s="173" t="s">
        <v>192</v>
      </c>
      <c r="C133">
        <f t="shared" si="6"/>
        <v>6</v>
      </c>
      <c r="D133">
        <f t="shared" si="7"/>
        <v>5</v>
      </c>
      <c r="E133" s="179">
        <f t="shared" si="8"/>
        <v>1</v>
      </c>
    </row>
    <row r="134" spans="1:5">
      <c r="A134" t="s">
        <v>248</v>
      </c>
      <c r="B134" s="173" t="s">
        <v>114</v>
      </c>
      <c r="C134">
        <f t="shared" si="6"/>
        <v>10</v>
      </c>
      <c r="D134">
        <f t="shared" si="7"/>
        <v>9</v>
      </c>
      <c r="E134" s="179">
        <f t="shared" si="8"/>
        <v>1</v>
      </c>
    </row>
    <row r="135" spans="1:5">
      <c r="A135" t="s">
        <v>265</v>
      </c>
      <c r="B135" s="173" t="s">
        <v>59</v>
      </c>
      <c r="C135">
        <f t="shared" si="6"/>
        <v>9</v>
      </c>
      <c r="D135">
        <f t="shared" si="7"/>
        <v>8</v>
      </c>
      <c r="E135" s="179">
        <f t="shared" si="8"/>
        <v>1</v>
      </c>
    </row>
    <row r="136" spans="1:5">
      <c r="A136" t="s">
        <v>251</v>
      </c>
      <c r="B136" s="173" t="s">
        <v>188</v>
      </c>
      <c r="C136">
        <f t="shared" si="6"/>
        <v>9</v>
      </c>
      <c r="D136">
        <f t="shared" si="7"/>
        <v>8</v>
      </c>
      <c r="E136" s="179">
        <f t="shared" si="8"/>
        <v>1</v>
      </c>
    </row>
    <row r="137" spans="1:5">
      <c r="A137" t="s">
        <v>256</v>
      </c>
      <c r="B137" s="173" t="s">
        <v>138</v>
      </c>
      <c r="C137">
        <f t="shared" si="6"/>
        <v>11</v>
      </c>
      <c r="D137">
        <f t="shared" si="7"/>
        <v>10</v>
      </c>
      <c r="E137" s="179">
        <f t="shared" si="8"/>
        <v>1</v>
      </c>
    </row>
    <row r="138" spans="1:5">
      <c r="A138" t="s">
        <v>269</v>
      </c>
      <c r="B138" s="173" t="s">
        <v>139</v>
      </c>
      <c r="C138">
        <f t="shared" si="6"/>
        <v>11</v>
      </c>
      <c r="D138">
        <f t="shared" si="7"/>
        <v>10</v>
      </c>
      <c r="E138" s="179">
        <f t="shared" si="8"/>
        <v>1</v>
      </c>
    </row>
    <row r="139" spans="1:5">
      <c r="A139" t="s">
        <v>239</v>
      </c>
      <c r="B139" s="173" t="s">
        <v>304</v>
      </c>
      <c r="C139">
        <f t="shared" si="6"/>
        <v>11</v>
      </c>
      <c r="D139">
        <f t="shared" si="7"/>
        <v>10</v>
      </c>
      <c r="E139" s="179">
        <f t="shared" si="8"/>
        <v>1</v>
      </c>
    </row>
    <row r="140" spans="1:5">
      <c r="A140" t="s">
        <v>247</v>
      </c>
      <c r="B140" s="173" t="s">
        <v>309</v>
      </c>
      <c r="C140">
        <f t="shared" si="6"/>
        <v>9</v>
      </c>
      <c r="D140">
        <f t="shared" si="7"/>
        <v>8</v>
      </c>
      <c r="E140" s="179">
        <f t="shared" si="8"/>
        <v>1</v>
      </c>
    </row>
    <row r="141" spans="1:5">
      <c r="A141" t="s">
        <v>227</v>
      </c>
      <c r="B141" s="173" t="s">
        <v>102</v>
      </c>
      <c r="C141">
        <f t="shared" si="6"/>
        <v>8</v>
      </c>
      <c r="D141">
        <f t="shared" si="7"/>
        <v>7</v>
      </c>
      <c r="E141" s="179">
        <f t="shared" si="8"/>
        <v>1</v>
      </c>
    </row>
    <row r="142" spans="1:5">
      <c r="A142" t="s">
        <v>279</v>
      </c>
      <c r="B142" s="173" t="s">
        <v>82</v>
      </c>
      <c r="C142">
        <f t="shared" si="6"/>
        <v>8</v>
      </c>
      <c r="D142">
        <f t="shared" si="7"/>
        <v>7</v>
      </c>
      <c r="E142" s="179">
        <f t="shared" si="8"/>
        <v>1</v>
      </c>
    </row>
    <row r="143" spans="1:5">
      <c r="A143" t="s">
        <v>137</v>
      </c>
      <c r="B143" s="173" t="s">
        <v>137</v>
      </c>
      <c r="C143">
        <f t="shared" si="6"/>
        <v>8</v>
      </c>
      <c r="D143">
        <f t="shared" si="7"/>
        <v>8</v>
      </c>
      <c r="E143" s="179">
        <f t="shared" si="8"/>
        <v>0</v>
      </c>
    </row>
    <row r="144" spans="1:5">
      <c r="A144" t="s">
        <v>249</v>
      </c>
      <c r="B144" s="173" t="s">
        <v>132</v>
      </c>
      <c r="C144">
        <f t="shared" si="6"/>
        <v>8</v>
      </c>
      <c r="D144">
        <f t="shared" si="7"/>
        <v>7</v>
      </c>
      <c r="E144" s="179">
        <f t="shared" si="8"/>
        <v>1</v>
      </c>
    </row>
    <row r="145" spans="1:5">
      <c r="A145" t="s">
        <v>264</v>
      </c>
      <c r="B145" s="173" t="s">
        <v>109</v>
      </c>
      <c r="C145">
        <f t="shared" si="6"/>
        <v>9</v>
      </c>
      <c r="D145">
        <f t="shared" si="7"/>
        <v>8</v>
      </c>
      <c r="E145" s="179">
        <f t="shared" si="8"/>
        <v>1</v>
      </c>
    </row>
    <row r="146" spans="1:5">
      <c r="A146" t="s">
        <v>242</v>
      </c>
      <c r="B146" s="173" t="s">
        <v>154</v>
      </c>
      <c r="C146">
        <f t="shared" si="6"/>
        <v>9</v>
      </c>
      <c r="D146">
        <f t="shared" si="7"/>
        <v>8</v>
      </c>
      <c r="E146" s="179">
        <f t="shared" si="8"/>
        <v>1</v>
      </c>
    </row>
    <row r="147" spans="1:5">
      <c r="A147" t="s">
        <v>241</v>
      </c>
      <c r="B147" s="173" t="s">
        <v>157</v>
      </c>
      <c r="C147">
        <f t="shared" si="6"/>
        <v>8</v>
      </c>
      <c r="D147">
        <f t="shared" si="7"/>
        <v>7</v>
      </c>
      <c r="E147" s="179">
        <f t="shared" si="8"/>
        <v>1</v>
      </c>
    </row>
    <row r="148" spans="1:5">
      <c r="A148" t="s">
        <v>238</v>
      </c>
      <c r="B148" s="173" t="s">
        <v>155</v>
      </c>
      <c r="C148">
        <f t="shared" si="6"/>
        <v>8</v>
      </c>
      <c r="D148">
        <f t="shared" si="7"/>
        <v>7</v>
      </c>
      <c r="E148" s="179">
        <f t="shared" si="8"/>
        <v>1</v>
      </c>
    </row>
    <row r="149" spans="1:5">
      <c r="A149" t="s">
        <v>288</v>
      </c>
      <c r="B149" s="173" t="s">
        <v>288</v>
      </c>
      <c r="C149">
        <f t="shared" si="6"/>
        <v>9</v>
      </c>
      <c r="D149">
        <f t="shared" si="7"/>
        <v>9</v>
      </c>
      <c r="E149" s="179">
        <f t="shared" si="8"/>
        <v>0</v>
      </c>
    </row>
    <row r="150" spans="1:5">
      <c r="A150" t="s">
        <v>163</v>
      </c>
      <c r="B150" s="173" t="s">
        <v>163</v>
      </c>
      <c r="C150">
        <f t="shared" si="6"/>
        <v>8</v>
      </c>
      <c r="D150">
        <f t="shared" si="7"/>
        <v>8</v>
      </c>
      <c r="E150" s="179">
        <f t="shared" si="8"/>
        <v>0</v>
      </c>
    </row>
    <row r="151" spans="1:5">
      <c r="A151" t="s">
        <v>267</v>
      </c>
      <c r="B151" s="173" t="s">
        <v>133</v>
      </c>
      <c r="C151">
        <f t="shared" si="6"/>
        <v>6</v>
      </c>
      <c r="D151">
        <f t="shared" si="7"/>
        <v>5</v>
      </c>
      <c r="E151" s="179">
        <f t="shared" si="8"/>
        <v>1</v>
      </c>
    </row>
    <row r="152" spans="1:5">
      <c r="A152" t="s">
        <v>278</v>
      </c>
      <c r="B152" s="173" t="s">
        <v>128</v>
      </c>
      <c r="C152">
        <f t="shared" si="6"/>
        <v>9</v>
      </c>
      <c r="D152">
        <f t="shared" si="7"/>
        <v>8</v>
      </c>
      <c r="E152" s="179">
        <f t="shared" si="8"/>
        <v>1</v>
      </c>
    </row>
    <row r="153" spans="1:5">
      <c r="A153" t="s">
        <v>295</v>
      </c>
      <c r="B153" s="173" t="s">
        <v>57</v>
      </c>
      <c r="C153">
        <f t="shared" si="6"/>
        <v>9</v>
      </c>
      <c r="D153">
        <f t="shared" si="7"/>
        <v>8</v>
      </c>
      <c r="E153" s="179">
        <f t="shared" si="8"/>
        <v>1</v>
      </c>
    </row>
    <row r="154" spans="1:5">
      <c r="A154" t="s">
        <v>305</v>
      </c>
      <c r="B154" s="173" t="s">
        <v>309</v>
      </c>
      <c r="C154">
        <f t="shared" si="6"/>
        <v>8</v>
      </c>
      <c r="D154">
        <f t="shared" si="7"/>
        <v>8</v>
      </c>
      <c r="E154" s="179">
        <f t="shared" si="8"/>
        <v>0</v>
      </c>
    </row>
    <row r="155" spans="1:5">
      <c r="A155" t="s">
        <v>302</v>
      </c>
      <c r="B155" s="173" t="s">
        <v>302</v>
      </c>
      <c r="C155">
        <f t="shared" si="6"/>
        <v>7</v>
      </c>
      <c r="D155">
        <f t="shared" si="7"/>
        <v>7</v>
      </c>
      <c r="E155" s="179">
        <f t="shared" si="8"/>
        <v>0</v>
      </c>
    </row>
    <row r="156" spans="1:5">
      <c r="A156" t="s">
        <v>174</v>
      </c>
      <c r="B156" s="173" t="s">
        <v>174</v>
      </c>
      <c r="C156">
        <f t="shared" si="6"/>
        <v>9</v>
      </c>
      <c r="D156">
        <f t="shared" si="7"/>
        <v>9</v>
      </c>
      <c r="E156" s="179">
        <f t="shared" si="8"/>
        <v>0</v>
      </c>
    </row>
    <row r="157" spans="1:5">
      <c r="A157" t="s">
        <v>167</v>
      </c>
      <c r="B157" s="173" t="s">
        <v>167</v>
      </c>
      <c r="C157">
        <f t="shared" si="6"/>
        <v>11</v>
      </c>
      <c r="D157">
        <f t="shared" si="7"/>
        <v>11</v>
      </c>
      <c r="E157" s="179">
        <f t="shared" si="8"/>
        <v>0</v>
      </c>
    </row>
    <row r="158" spans="1:5">
      <c r="A158" t="s">
        <v>139</v>
      </c>
      <c r="B158" s="173" t="s">
        <v>139</v>
      </c>
      <c r="C158">
        <f>LEN(A158)</f>
        <v>10</v>
      </c>
      <c r="D158">
        <f>LEN(B158)</f>
        <v>10</v>
      </c>
      <c r="E158" s="179">
        <f t="shared" si="8"/>
        <v>0</v>
      </c>
    </row>
    <row r="159" spans="1:5">
      <c r="A159" t="s">
        <v>303</v>
      </c>
      <c r="B159" s="173" t="s">
        <v>303</v>
      </c>
      <c r="C159">
        <f t="shared" ref="C159:C166" si="9">LEN(A159)</f>
        <v>8</v>
      </c>
      <c r="D159">
        <f t="shared" ref="D159:D166" si="10">LEN(B159)</f>
        <v>8</v>
      </c>
      <c r="E159" s="179">
        <f t="shared" ref="E159:E166" si="11">C159-D159</f>
        <v>0</v>
      </c>
    </row>
    <row r="160" spans="1:5">
      <c r="A160" t="s">
        <v>304</v>
      </c>
      <c r="B160" s="173" t="s">
        <v>304</v>
      </c>
      <c r="C160">
        <f t="shared" si="9"/>
        <v>10</v>
      </c>
      <c r="D160">
        <f t="shared" si="10"/>
        <v>10</v>
      </c>
      <c r="E160" s="179">
        <f t="shared" si="11"/>
        <v>0</v>
      </c>
    </row>
    <row r="161" spans="1:5">
      <c r="A161" t="s">
        <v>154</v>
      </c>
      <c r="B161" s="173" t="s">
        <v>154</v>
      </c>
      <c r="C161">
        <f t="shared" si="9"/>
        <v>8</v>
      </c>
      <c r="D161">
        <f t="shared" si="10"/>
        <v>8</v>
      </c>
      <c r="E161" s="179">
        <f t="shared" si="11"/>
        <v>0</v>
      </c>
    </row>
    <row r="162" spans="1:5">
      <c r="A162" t="s">
        <v>163</v>
      </c>
      <c r="B162" s="173" t="s">
        <v>163</v>
      </c>
      <c r="C162">
        <f t="shared" si="9"/>
        <v>8</v>
      </c>
      <c r="D162">
        <f t="shared" si="10"/>
        <v>8</v>
      </c>
      <c r="E162" s="179">
        <f t="shared" si="11"/>
        <v>0</v>
      </c>
    </row>
    <row r="163" spans="1:5">
      <c r="A163" t="s">
        <v>161</v>
      </c>
      <c r="B163" s="173" t="s">
        <v>161</v>
      </c>
      <c r="C163">
        <f t="shared" si="9"/>
        <v>10</v>
      </c>
      <c r="D163">
        <f t="shared" si="10"/>
        <v>10</v>
      </c>
      <c r="E163" s="179">
        <f t="shared" si="11"/>
        <v>0</v>
      </c>
    </row>
    <row r="164" spans="1:5">
      <c r="A164" t="s">
        <v>132</v>
      </c>
      <c r="B164" s="173" t="s">
        <v>132</v>
      </c>
      <c r="C164">
        <f t="shared" si="9"/>
        <v>7</v>
      </c>
      <c r="D164">
        <f t="shared" si="10"/>
        <v>7</v>
      </c>
      <c r="E164" s="179">
        <f t="shared" si="11"/>
        <v>0</v>
      </c>
    </row>
    <row r="165" spans="1:5">
      <c r="A165" t="s">
        <v>308</v>
      </c>
      <c r="B165" s="173" t="s">
        <v>308</v>
      </c>
      <c r="C165">
        <f t="shared" si="9"/>
        <v>5</v>
      </c>
      <c r="D165">
        <f t="shared" si="10"/>
        <v>5</v>
      </c>
      <c r="E165" s="179">
        <f t="shared" si="11"/>
        <v>0</v>
      </c>
    </row>
    <row r="166" spans="1:5">
      <c r="A166" t="s">
        <v>138</v>
      </c>
      <c r="B166" s="173" t="s">
        <v>138</v>
      </c>
      <c r="C166">
        <f t="shared" si="9"/>
        <v>10</v>
      </c>
      <c r="D166">
        <f t="shared" si="10"/>
        <v>10</v>
      </c>
      <c r="E166" s="179">
        <f t="shared" si="11"/>
        <v>0</v>
      </c>
    </row>
    <row r="167" spans="1:5">
      <c r="A167" t="s">
        <v>165</v>
      </c>
      <c r="B167" s="173" t="s">
        <v>165</v>
      </c>
      <c r="C167">
        <f t="shared" ref="C167:C178" si="12">LEN(A167)</f>
        <v>6</v>
      </c>
      <c r="D167">
        <f t="shared" ref="D167:D178" si="13">LEN(B167)</f>
        <v>6</v>
      </c>
      <c r="E167" s="179">
        <f t="shared" ref="E167:E178" si="14">C167-D167</f>
        <v>0</v>
      </c>
    </row>
    <row r="168" spans="1:5">
      <c r="A168" t="s">
        <v>307</v>
      </c>
      <c r="B168" s="173" t="s">
        <v>307</v>
      </c>
      <c r="C168">
        <f t="shared" si="12"/>
        <v>6</v>
      </c>
      <c r="D168">
        <f t="shared" si="13"/>
        <v>6</v>
      </c>
      <c r="E168" s="179">
        <f t="shared" si="14"/>
        <v>0</v>
      </c>
    </row>
    <row r="169" spans="1:5">
      <c r="C169">
        <f t="shared" si="12"/>
        <v>0</v>
      </c>
      <c r="D169">
        <f t="shared" si="13"/>
        <v>0</v>
      </c>
      <c r="E169" s="179">
        <f t="shared" si="14"/>
        <v>0</v>
      </c>
    </row>
    <row r="170" spans="1:5">
      <c r="C170">
        <f t="shared" si="12"/>
        <v>0</v>
      </c>
      <c r="D170">
        <f t="shared" si="13"/>
        <v>0</v>
      </c>
      <c r="E170" s="179">
        <f t="shared" si="14"/>
        <v>0</v>
      </c>
    </row>
    <row r="171" spans="1:5">
      <c r="C171">
        <f t="shared" si="12"/>
        <v>0</v>
      </c>
      <c r="D171">
        <f t="shared" si="13"/>
        <v>0</v>
      </c>
      <c r="E171" s="179">
        <f t="shared" si="14"/>
        <v>0</v>
      </c>
    </row>
    <row r="172" spans="1:5">
      <c r="C172">
        <f t="shared" si="12"/>
        <v>0</v>
      </c>
      <c r="D172">
        <f t="shared" si="13"/>
        <v>0</v>
      </c>
      <c r="E172" s="179">
        <f t="shared" si="14"/>
        <v>0</v>
      </c>
    </row>
    <row r="173" spans="1:5">
      <c r="C173">
        <f t="shared" si="12"/>
        <v>0</v>
      </c>
      <c r="D173">
        <f t="shared" si="13"/>
        <v>0</v>
      </c>
      <c r="E173" s="179">
        <f t="shared" si="14"/>
        <v>0</v>
      </c>
    </row>
    <row r="174" spans="1:5">
      <c r="C174">
        <f t="shared" si="12"/>
        <v>0</v>
      </c>
      <c r="D174">
        <f t="shared" si="13"/>
        <v>0</v>
      </c>
      <c r="E174" s="179">
        <f t="shared" si="14"/>
        <v>0</v>
      </c>
    </row>
    <row r="175" spans="1:5">
      <c r="C175">
        <f t="shared" si="12"/>
        <v>0</v>
      </c>
      <c r="D175">
        <f t="shared" si="13"/>
        <v>0</v>
      </c>
      <c r="E175" s="179">
        <f t="shared" si="14"/>
        <v>0</v>
      </c>
    </row>
    <row r="176" spans="1:5">
      <c r="C176">
        <f t="shared" si="12"/>
        <v>0</v>
      </c>
      <c r="D176">
        <f t="shared" si="13"/>
        <v>0</v>
      </c>
      <c r="E176" s="179">
        <f t="shared" si="14"/>
        <v>0</v>
      </c>
    </row>
    <row r="177" spans="3:5">
      <c r="C177">
        <f t="shared" si="12"/>
        <v>0</v>
      </c>
      <c r="D177">
        <f t="shared" si="13"/>
        <v>0</v>
      </c>
      <c r="E177" s="179">
        <f t="shared" si="14"/>
        <v>0</v>
      </c>
    </row>
    <row r="178" spans="3:5">
      <c r="C178">
        <f t="shared" si="12"/>
        <v>0</v>
      </c>
      <c r="D178">
        <f t="shared" si="13"/>
        <v>0</v>
      </c>
      <c r="E178" s="179">
        <f t="shared" si="1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S64"/>
  <sheetViews>
    <sheetView topLeftCell="Z1" workbookViewId="0">
      <selection activeCell="AQ13" sqref="AQ13"/>
    </sheetView>
  </sheetViews>
  <sheetFormatPr defaultColWidth="9" defaultRowHeight="11.5"/>
  <sheetData>
    <row r="2" spans="1:45" ht="12" thickBot="1"/>
    <row r="3" spans="1:45" ht="15.5" thickBot="1">
      <c r="A3" s="1" t="s">
        <v>0</v>
      </c>
      <c r="B3" s="50" t="s">
        <v>1</v>
      </c>
      <c r="C3" s="51" t="s">
        <v>32</v>
      </c>
      <c r="D3" s="123" t="s">
        <v>62</v>
      </c>
      <c r="E3" s="124" t="s">
        <v>63</v>
      </c>
      <c r="F3" s="124" t="s">
        <v>64</v>
      </c>
      <c r="G3" s="124" t="s">
        <v>65</v>
      </c>
      <c r="H3" s="124" t="s">
        <v>66</v>
      </c>
      <c r="I3" s="124" t="s">
        <v>67</v>
      </c>
      <c r="J3" s="124" t="s">
        <v>68</v>
      </c>
      <c r="K3" s="124" t="s">
        <v>69</v>
      </c>
      <c r="L3" s="124" t="s">
        <v>70</v>
      </c>
      <c r="M3" s="124" t="s">
        <v>33</v>
      </c>
      <c r="N3" s="124" t="s">
        <v>34</v>
      </c>
      <c r="O3" s="124" t="s">
        <v>35</v>
      </c>
      <c r="P3" s="124" t="s">
        <v>170</v>
      </c>
      <c r="Q3" s="124" t="s">
        <v>171</v>
      </c>
      <c r="R3" s="124" t="s">
        <v>71</v>
      </c>
      <c r="S3" s="124" t="s">
        <v>36</v>
      </c>
      <c r="T3" s="124" t="s">
        <v>37</v>
      </c>
      <c r="U3" s="124" t="s">
        <v>38</v>
      </c>
      <c r="V3" s="124" t="s">
        <v>39</v>
      </c>
      <c r="W3" s="124" t="s">
        <v>40</v>
      </c>
      <c r="X3" s="124" t="s">
        <v>41</v>
      </c>
      <c r="Y3" s="124" t="s">
        <v>42</v>
      </c>
      <c r="Z3" s="162" t="s">
        <v>43</v>
      </c>
      <c r="AA3" s="162" t="s">
        <v>44</v>
      </c>
      <c r="AB3" s="162" t="s">
        <v>45</v>
      </c>
      <c r="AC3" s="162" t="s">
        <v>46</v>
      </c>
      <c r="AD3" s="162" t="s">
        <v>47</v>
      </c>
      <c r="AE3" s="162" t="s">
        <v>72</v>
      </c>
      <c r="AF3" s="162" t="s">
        <v>140</v>
      </c>
      <c r="AG3" s="162" t="s">
        <v>141</v>
      </c>
      <c r="AH3" s="162" t="s">
        <v>142</v>
      </c>
      <c r="AI3" s="162" t="s">
        <v>143</v>
      </c>
      <c r="AJ3" s="162" t="s">
        <v>144</v>
      </c>
      <c r="AK3" s="162" t="s">
        <v>145</v>
      </c>
      <c r="AL3" s="162" t="s">
        <v>146</v>
      </c>
      <c r="AM3" s="162" t="s">
        <v>147</v>
      </c>
      <c r="AN3" s="162" t="s">
        <v>148</v>
      </c>
      <c r="AO3" s="162" t="s">
        <v>149</v>
      </c>
      <c r="AP3" s="162" t="s">
        <v>150</v>
      </c>
      <c r="AQ3" s="162" t="s">
        <v>172</v>
      </c>
      <c r="AR3" s="162" t="s">
        <v>74</v>
      </c>
      <c r="AS3" s="163" t="s">
        <v>73</v>
      </c>
    </row>
    <row r="4" spans="1:45" ht="12" thickTop="1">
      <c r="A4" s="241" t="s">
        <v>2</v>
      </c>
      <c r="B4" s="242">
        <v>1</v>
      </c>
      <c r="C4" s="243" t="s">
        <v>151</v>
      </c>
      <c r="D4" s="131" t="str">
        <f>'TKB SÁNG'!D4</f>
        <v>HĐTN</v>
      </c>
      <c r="E4" s="131" t="str">
        <f>'TKB SÁNG'!E4</f>
        <v>HĐTN</v>
      </c>
      <c r="F4" s="131" t="str">
        <f>'TKB SÁNG'!F4</f>
        <v>HĐTN</v>
      </c>
      <c r="G4" s="131" t="str">
        <f>'TKB SÁNG'!G4</f>
        <v>HĐTN</v>
      </c>
      <c r="H4" s="131" t="str">
        <f>'TKB SÁNG'!H4</f>
        <v>HĐTN</v>
      </c>
      <c r="I4" s="131" t="str">
        <f>'TKB SÁNG'!I4</f>
        <v>HĐTN</v>
      </c>
      <c r="J4" s="131" t="str">
        <f>'TKB SÁNG'!J4</f>
        <v>HĐTN</v>
      </c>
      <c r="K4" s="131" t="str">
        <f>'TKB SÁNG'!K4</f>
        <v>HĐTN</v>
      </c>
      <c r="L4" s="131" t="str">
        <f>'TKB SÁNG'!L4</f>
        <v>HĐTN</v>
      </c>
      <c r="M4" s="131" t="str">
        <f>'TKB SÁNG'!M4</f>
        <v>HĐTN</v>
      </c>
      <c r="N4" s="131" t="str">
        <f>'TKB SÁNG'!N4</f>
        <v>HĐTN</v>
      </c>
      <c r="O4" s="131" t="str">
        <f>'TKB SÁNG'!O4</f>
        <v>HĐTN</v>
      </c>
      <c r="P4" s="131" t="str">
        <f>'TKB SÁNG'!P4</f>
        <v>HĐTN</v>
      </c>
      <c r="Q4" s="131" t="str">
        <f>'TKB SÁNG'!Q4</f>
        <v>HĐTN</v>
      </c>
      <c r="R4" s="131" t="str">
        <f>'TKB SÁNG'!R4</f>
        <v>HĐTN</v>
      </c>
      <c r="S4" s="132" t="str">
        <f>'TKB SÁNG'!S4</f>
        <v>HĐTN</v>
      </c>
      <c r="T4" s="132" t="str">
        <f>'TKB SÁNG'!T4</f>
        <v>HĐTN</v>
      </c>
      <c r="U4" s="132" t="str">
        <f>'TKB SÁNG'!U4</f>
        <v>KHTN - L</v>
      </c>
      <c r="V4" s="132" t="str">
        <f>'TKB SÁNG'!V4</f>
        <v>HĐTN</v>
      </c>
      <c r="W4" s="132" t="str">
        <f>'TKB SÁNG'!W4</f>
        <v>HĐTN</v>
      </c>
      <c r="X4" s="132" t="str">
        <f>'TKB SÁNG'!X4</f>
        <v>HĐTN</v>
      </c>
      <c r="Y4" s="132" t="str">
        <f>'TKB SÁNG'!Y4</f>
        <v>NT - NHẠC</v>
      </c>
      <c r="Z4" s="132" t="str">
        <f>'TKB SÁNG'!Z4</f>
        <v>ANH</v>
      </c>
      <c r="AA4" s="132" t="str">
        <f>'TKB SÁNG'!AA4</f>
        <v>HĐTN</v>
      </c>
      <c r="AB4" s="132" t="str">
        <f>'TKB SÁNG'!AB4</f>
        <v>HĐTN</v>
      </c>
      <c r="AC4" s="132" t="str">
        <f>'TKB SÁNG'!AC4</f>
        <v>HĐTN</v>
      </c>
      <c r="AD4" s="132" t="str">
        <f>'TKB SÁNG'!AD4</f>
        <v>HĐTN</v>
      </c>
      <c r="AE4" s="132" t="str">
        <f>'TKB SÁNG'!AE4</f>
        <v>HĐTN</v>
      </c>
      <c r="AF4" s="132" t="str">
        <f>'TKB SÁNG'!AF4</f>
        <v>HĐTN</v>
      </c>
      <c r="AG4" s="132" t="str">
        <f>'TKB SÁNG'!AG4</f>
        <v>HĐTN</v>
      </c>
      <c r="AH4" s="132" t="str">
        <f>'TKB SÁNG'!AH4</f>
        <v>HĐTN</v>
      </c>
      <c r="AI4" s="132" t="str">
        <f>'TKB SÁNG'!AI4</f>
        <v>HĐTN</v>
      </c>
      <c r="AJ4" s="132" t="str">
        <f>'TKB SÁNG'!AJ4</f>
        <v>HĐTN</v>
      </c>
      <c r="AK4" s="132" t="str">
        <f>'TKB SÁNG'!AK4</f>
        <v>HĐTN</v>
      </c>
      <c r="AL4" s="132" t="str">
        <f>'TKB SÁNG'!AL4</f>
        <v>HĐTN</v>
      </c>
      <c r="AM4" s="132" t="str">
        <f>'TKB SÁNG'!AM4</f>
        <v>HĐTN</v>
      </c>
      <c r="AN4" s="132" t="str">
        <f>'TKB SÁNG'!AN4</f>
        <v>HĐTN</v>
      </c>
      <c r="AO4" s="132" t="str">
        <f>'TKB SÁNG'!AO4</f>
        <v>HĐTN</v>
      </c>
      <c r="AP4" s="132" t="str">
        <f>'TKB SÁNG'!AP4</f>
        <v>HĐTN</v>
      </c>
      <c r="AQ4" s="132" t="str">
        <f>'TKB SÁNG'!AQ4</f>
        <v>HĐTN</v>
      </c>
      <c r="AR4" s="132" t="str">
        <f>'TKB SÁNG'!AR4</f>
        <v>HĐTN</v>
      </c>
      <c r="AS4" s="132" t="str">
        <f>'TKB SÁNG'!AS4</f>
        <v>TOÁN (P)</v>
      </c>
    </row>
    <row r="5" spans="1:45">
      <c r="A5" s="229"/>
      <c r="B5" s="232"/>
      <c r="C5" s="234"/>
      <c r="D5" s="133" t="str">
        <f>_xlfn.IFNA(VLOOKUP('TKB SÁNG'!D5,DS!$A:$B,2,0),"")</f>
        <v>BTT Hương</v>
      </c>
      <c r="E5" s="133" t="str">
        <f>_xlfn.IFNA(VLOOKUP('TKB SÁNG'!E5,DS!$A:$B,2,0),"")</f>
        <v>VB Hạnh</v>
      </c>
      <c r="F5" s="133" t="str">
        <f>_xlfn.IFNA(VLOOKUP('TKB SÁNG'!F5,DS!$A:$B,2,0),"")</f>
        <v>TTN Anh</v>
      </c>
      <c r="G5" s="133" t="str">
        <f>_xlfn.IFNA(VLOOKUP('TKB SÁNG'!G5,DS!$A:$B,2,0),"")</f>
        <v>NTT Thủy Đ</v>
      </c>
      <c r="H5" s="133" t="str">
        <f>_xlfn.IFNA(VLOOKUP('TKB SÁNG'!H5,DS!$A:$B,2,0),"")</f>
        <v>NTT Huyền</v>
      </c>
      <c r="I5" s="133" t="str">
        <f>_xlfn.IFNA(VLOOKUP('TKB SÁNG'!I5,DS!$A:$B,2,0),"")</f>
        <v>NT Vân</v>
      </c>
      <c r="J5" s="133" t="str">
        <f>_xlfn.IFNA(VLOOKUP('TKB SÁNG'!J5,DS!$A:$B,2,0),"")</f>
        <v>NK Linh</v>
      </c>
      <c r="K5" s="133" t="str">
        <f>_xlfn.IFNA(VLOOKUP('TKB SÁNG'!K5,DS!$A:$B,2,0),"")</f>
        <v>TX Điện</v>
      </c>
      <c r="L5" s="133" t="str">
        <f>_xlfn.IFNA(VLOOKUP('TKB SÁNG'!L5,DS!$A:$B,2,0),"")</f>
        <v>TTT Hiền</v>
      </c>
      <c r="M5" s="133" t="str">
        <f>_xlfn.IFNA(VLOOKUP('TKB SÁNG'!M5,DS!$A:$B,2,0),"")</f>
        <v>ĐTN Hà</v>
      </c>
      <c r="N5" s="133" t="str">
        <f>_xlfn.IFNA(VLOOKUP('TKB SÁNG'!N5,DS!$A:$B,2,0),"")</f>
        <v>HTM Hương</v>
      </c>
      <c r="O5" s="133" t="str">
        <f>_xlfn.IFNA(VLOOKUP('TKB SÁNG'!O5,DS!$A:$B,2,0),"")</f>
        <v>ND Vy</v>
      </c>
      <c r="P5" s="133" t="str">
        <f>_xlfn.IFNA(VLOOKUP('TKB SÁNG'!P5,DS!$A:$B,2,0),"")</f>
        <v>NT Kỳ</v>
      </c>
      <c r="Q5" s="134" t="str">
        <f>_xlfn.IFNA(VLOOKUP('TKB SÁNG'!Q5,DS!$A:$B,2,0),"")</f>
        <v>NTN Liên</v>
      </c>
      <c r="R5" s="134" t="str">
        <f>_xlfn.IFNA(VLOOKUP('TKB SÁNG'!R5,DS!$A:$B,2,0),"")</f>
        <v>CK Đức</v>
      </c>
      <c r="S5" s="134" t="str">
        <f>_xlfn.IFNA(VLOOKUP('TKB SÁNG'!S5,DS!$A:$B,2,0),"")</f>
        <v>LH Lan</v>
      </c>
      <c r="T5" s="134" t="str">
        <f>_xlfn.IFNA(VLOOKUP('TKB SÁNG'!T5,DS!$A:$B,2,0),"")</f>
        <v>PTT Thủy</v>
      </c>
      <c r="U5" s="134" t="str">
        <f>_xlfn.IFNA(VLOOKUP('TKB SÁNG'!U5,DS!$A:$B,2,0),"")</f>
        <v>NT Phượng</v>
      </c>
      <c r="V5" s="134" t="str">
        <f>_xlfn.IFNA(VLOOKUP('TKB SÁNG'!V5,DS!$A:$B,2,0),"")</f>
        <v>TT Thùy</v>
      </c>
      <c r="W5" s="134" t="str">
        <f>_xlfn.IFNA(VLOOKUP('TKB SÁNG'!W5,DS!$A:$B,2,0),"")</f>
        <v>VNT Trang</v>
      </c>
      <c r="X5" s="134" t="str">
        <f>_xlfn.IFNA(VLOOKUP('TKB SÁNG'!X5,DS!$A:$B,2,0),"")</f>
        <v>PQ Linh</v>
      </c>
      <c r="Y5" s="134" t="str">
        <f>_xlfn.IFNA(VLOOKUP('TKB SÁNG'!Y5,DS!$A:$B,2,0),"")</f>
        <v>NTH Ngọc</v>
      </c>
      <c r="Z5" s="134" t="str">
        <f>_xlfn.IFNA(VLOOKUP('TKB SÁNG'!Z5,DS!$A:$B,2,0),"")</f>
        <v>NT Hải</v>
      </c>
      <c r="AA5" s="134" t="str">
        <f>_xlfn.IFNA(VLOOKUP('TKB SÁNG'!AA5,DS!$A:$B,2,0),"")</f>
        <v>HTQ Lan</v>
      </c>
      <c r="AB5" s="134" t="str">
        <f>_xlfn.IFNA(VLOOKUP('TKB SÁNG'!AB5,DS!$A:$B,2,0),"")</f>
        <v>NT Hà</v>
      </c>
      <c r="AC5" s="134" t="str">
        <f>_xlfn.IFNA(VLOOKUP('TKB SÁNG'!AC5,DS!$A:$B,2,0),"")</f>
        <v>NTT Hạnh</v>
      </c>
      <c r="AD5" s="134" t="str">
        <f>_xlfn.IFNA(VLOOKUP('TKB SÁNG'!AD5,DS!$A:$B,2,0),"")</f>
        <v>NT Nga</v>
      </c>
      <c r="AE5" s="134" t="str">
        <f>_xlfn.IFNA(VLOOKUP('TKB SÁNG'!AE5,DS!$A:$B,2,0),"")</f>
        <v>CM Tâm</v>
      </c>
      <c r="AF5" s="134" t="str">
        <f>_xlfn.IFNA(VLOOKUP('TKB SÁNG'!AF5,DS!$A:$B,2,0),"")</f>
        <v>NP Thanh</v>
      </c>
      <c r="AG5" s="134" t="str">
        <f>_xlfn.IFNA(VLOOKUP('TKB SÁNG'!AG5,DS!$A:$B,2,0),"")</f>
        <v>LT Hương</v>
      </c>
      <c r="AH5" s="134" t="str">
        <f>_xlfn.IFNA(VLOOKUP('TKB SÁNG'!AH5,DS!$A:$B,2,0),"")</f>
        <v>ĐH Lan</v>
      </c>
      <c r="AI5" s="134" t="str">
        <f>_xlfn.IFNA(VLOOKUP('TKB SÁNG'!AI5,DS!$A:$B,2,0),"")</f>
        <v>LT Hà</v>
      </c>
      <c r="AJ5" s="134" t="str">
        <f>_xlfn.IFNA(VLOOKUP('TKB SÁNG'!AJ5,DS!$A:$B,2,0),"")</f>
        <v>TTT Hương</v>
      </c>
      <c r="AK5" s="134" t="str">
        <f>_xlfn.IFNA(VLOOKUP('TKB SÁNG'!AK5,DS!$A:$B,2,0),"")</f>
        <v>NTH Quyên</v>
      </c>
      <c r="AL5" s="134" t="str">
        <f>_xlfn.IFNA(VLOOKUP('TKB SÁNG'!AL5,DS!$A:$B,2,0),"")</f>
        <v>LT Loan</v>
      </c>
      <c r="AM5" s="134" t="str">
        <f>_xlfn.IFNA(VLOOKUP('TKB SÁNG'!AM5,DS!$A:$B,2,0),"")</f>
        <v>ĐA Thảo</v>
      </c>
      <c r="AN5" s="134" t="str">
        <f>_xlfn.IFNA(VLOOKUP('TKB SÁNG'!AN5,DS!$A:$B,2,0),"")</f>
        <v>PH Minh</v>
      </c>
      <c r="AO5" s="134" t="str">
        <f>_xlfn.IFNA(VLOOKUP('TKB SÁNG'!AO5,DS!$A:$B,2,0),"")</f>
        <v>LTH Yến</v>
      </c>
      <c r="AP5" s="134" t="str">
        <f>_xlfn.IFNA(VLOOKUP('TKB SÁNG'!AP5,DS!$A:$B,2,0),"")</f>
        <v>NTT Thủy A</v>
      </c>
      <c r="AQ5" s="135" t="str">
        <f>_xlfn.IFNA(VLOOKUP('TKB SÁNG'!AQ5,DS!$A:$B,2,0),"")</f>
        <v>NP Dung</v>
      </c>
      <c r="AR5" s="134" t="str">
        <f>_xlfn.IFNA(VLOOKUP('TKB SÁNG'!AR5,DS!$A:$B,2,0),"")</f>
        <v>NT Hảo</v>
      </c>
      <c r="AS5" s="134" t="str">
        <f>_xlfn.IFNA(VLOOKUP('TKB SÁNG'!AS5,DS!$A:$B,2,0),"")</f>
        <v>ĐT Đức</v>
      </c>
    </row>
    <row r="6" spans="1:45">
      <c r="A6" s="229"/>
      <c r="B6" s="66">
        <v>2</v>
      </c>
      <c r="C6" s="235" t="s">
        <v>159</v>
      </c>
      <c r="D6" s="131" t="str">
        <f>'TKB SÁNG'!D6</f>
        <v>VĂN</v>
      </c>
      <c r="E6" s="131" t="str">
        <f>'TKB SÁNG'!E6</f>
        <v>VĂN</v>
      </c>
      <c r="F6" s="131" t="str">
        <f>'TKB SÁNG'!F6</f>
        <v>VĂN</v>
      </c>
      <c r="G6" s="131" t="str">
        <f>'TKB SÁNG'!G6</f>
        <v>ANH</v>
      </c>
      <c r="H6" s="131" t="str">
        <f>'TKB SÁNG'!H6</f>
        <v>KHTN</v>
      </c>
      <c r="I6" s="131" t="str">
        <f>'TKB SÁNG'!I6</f>
        <v>TOÁN</v>
      </c>
      <c r="J6" s="131" t="str">
        <f>'TKB SÁNG'!J6</f>
        <v>ANH</v>
      </c>
      <c r="K6" s="131" t="str">
        <f>'TKB SÁNG'!K6</f>
        <v>GDTC</v>
      </c>
      <c r="L6" s="131" t="str">
        <f>'TKB SÁNG'!L6</f>
        <v>GDTC</v>
      </c>
      <c r="M6" s="131" t="str">
        <f>'TKB SÁNG'!M6</f>
        <v>ANH</v>
      </c>
      <c r="N6" s="131" t="str">
        <f>'TKB SÁNG'!N6</f>
        <v>ANH</v>
      </c>
      <c r="O6" s="131" t="str">
        <f>'TKB SÁNG'!O6</f>
        <v>ANH</v>
      </c>
      <c r="P6" s="131" t="str">
        <f>'TKB SÁNG'!P6</f>
        <v>TOÁN</v>
      </c>
      <c r="Q6" s="136" t="str">
        <f>'TKB SÁNG'!Q6</f>
        <v>NT - HỌA</v>
      </c>
      <c r="R6" s="136" t="str">
        <f>'TKB SÁNG'!R6</f>
        <v>NT - NHẠC</v>
      </c>
      <c r="S6" s="136" t="str">
        <f>'TKB SÁNG'!S6</f>
        <v>ANH</v>
      </c>
      <c r="T6" s="136" t="str">
        <f>'TKB SÁNG'!T6</f>
        <v>TOÁN</v>
      </c>
      <c r="U6" s="136" t="str">
        <f>'TKB SÁNG'!U6</f>
        <v>NT - NHẠC</v>
      </c>
      <c r="V6" s="136" t="str">
        <f>'TKB SÁNG'!V6</f>
        <v>GD ĐP</v>
      </c>
      <c r="W6" s="136" t="str">
        <f>'TKB SÁNG'!W6</f>
        <v>TOÁN</v>
      </c>
      <c r="X6" s="136" t="str">
        <f>'TKB SÁNG'!X6</f>
        <v>KHTN - S</v>
      </c>
      <c r="Y6" s="136" t="str">
        <f>'TKB SÁNG'!Y6</f>
        <v>KHTN - L</v>
      </c>
      <c r="Z6" s="136" t="str">
        <f>'TKB SÁNG'!Z6</f>
        <v>GDTC</v>
      </c>
      <c r="AA6" s="136" t="str">
        <f>'TKB SÁNG'!AA6</f>
        <v>KHTN - L</v>
      </c>
      <c r="AB6" s="136" t="str">
        <f>'TKB SÁNG'!AB6</f>
        <v>TOÁN</v>
      </c>
      <c r="AC6" s="136" t="str">
        <f>'TKB SÁNG'!AC6</f>
        <v>ANH</v>
      </c>
      <c r="AD6" s="136" t="str">
        <f>'TKB SÁNG'!AD6</f>
        <v>VĂN</v>
      </c>
      <c r="AE6" s="136" t="str">
        <f>'TKB SÁNG'!AE6</f>
        <v>VĂN</v>
      </c>
      <c r="AF6" s="136" t="str">
        <f>'TKB SÁNG'!AF6</f>
        <v>VĂN</v>
      </c>
      <c r="AG6" s="136" t="str">
        <f>'TKB SÁNG'!AG6</f>
        <v>VĂN</v>
      </c>
      <c r="AH6" s="136" t="str">
        <f>'TKB SÁNG'!AH6</f>
        <v>TOÁN</v>
      </c>
      <c r="AI6" s="136" t="str">
        <f>'TKB SÁNG'!AI6</f>
        <v>ANH</v>
      </c>
      <c r="AJ6" s="136" t="str">
        <f>'TKB SÁNG'!AJ6</f>
        <v>TOÁN</v>
      </c>
      <c r="AK6" s="136" t="str">
        <f>'TKB SÁNG'!AK6</f>
        <v>GDCD</v>
      </c>
      <c r="AL6" s="136" t="str">
        <f>'TKB SÁNG'!AL6</f>
        <v>TOÁN</v>
      </c>
      <c r="AM6" s="136" t="str">
        <f>'TKB SÁNG'!AM6</f>
        <v>VĂN</v>
      </c>
      <c r="AN6" s="136" t="str">
        <f>'TKB SÁNG'!AN6</f>
        <v>TOÁN</v>
      </c>
      <c r="AO6" s="136" t="str">
        <f>'TKB SÁNG'!AO6</f>
        <v>VĂN</v>
      </c>
      <c r="AP6" s="136" t="str">
        <f>'TKB SÁNG'!AP6</f>
        <v>HĐTN</v>
      </c>
      <c r="AQ6" s="137" t="str">
        <f>'TKB SÁNG'!AQ6</f>
        <v>VĂN</v>
      </c>
      <c r="AR6" s="136" t="str">
        <f>'TKB SÁNG'!AR6</f>
        <v>VĂN</v>
      </c>
      <c r="AS6" s="136" t="str">
        <f>'TKB SÁNG'!AS6</f>
        <v>TOÁN (P)</v>
      </c>
    </row>
    <row r="7" spans="1:45">
      <c r="A7" s="229"/>
      <c r="B7" s="161"/>
      <c r="C7" s="234"/>
      <c r="D7" s="133" t="str">
        <f>_xlfn.IFNA(VLOOKUP('TKB SÁNG'!D7,DS!$A:$B,2,0),"")</f>
        <v>BTT Hương</v>
      </c>
      <c r="E7" s="133" t="str">
        <f>_xlfn.IFNA(VLOOKUP('TKB SÁNG'!E7,DS!$A:$B,2,0),"")</f>
        <v>VB Hạnh</v>
      </c>
      <c r="F7" s="133" t="str">
        <f>_xlfn.IFNA(VLOOKUP('TKB SÁNG'!F7,DS!$A:$B,2,0),"")</f>
        <v>TTN Anh</v>
      </c>
      <c r="G7" s="133" t="str">
        <f>_xlfn.IFNA(VLOOKUP('TKB SÁNG'!G7,DS!$A:$B,2,0),"")</f>
        <v>NTH Mai</v>
      </c>
      <c r="H7" s="133" t="str">
        <f>_xlfn.IFNA(VLOOKUP('TKB SÁNG'!H7,DS!$A:$B,2,0),"")</f>
        <v>NTT Huyền</v>
      </c>
      <c r="I7" s="133" t="str">
        <f>_xlfn.IFNA(VLOOKUP('TKB SÁNG'!I7,DS!$A:$B,2,0),"")</f>
        <v>NT Vân</v>
      </c>
      <c r="J7" s="133" t="str">
        <f>_xlfn.IFNA(VLOOKUP('TKB SÁNG'!J7,DS!$A:$B,2,0),"")</f>
        <v>TTT Hiền</v>
      </c>
      <c r="K7" s="133" t="str">
        <f>_xlfn.IFNA(VLOOKUP('TKB SÁNG'!K7,DS!$A:$B,2,0),"")</f>
        <v>NTP Lan TD</v>
      </c>
      <c r="L7" s="133" t="str">
        <f>_xlfn.IFNA(VLOOKUP('TKB SÁNG'!L7,DS!$A:$B,2,0),"")</f>
        <v>TTT Hạnh</v>
      </c>
      <c r="M7" s="133" t="str">
        <f>_xlfn.IFNA(VLOOKUP('TKB SÁNG'!M7,DS!$A:$B,2,0),"")</f>
        <v>ĐTN Hà</v>
      </c>
      <c r="N7" s="133" t="str">
        <f>_xlfn.IFNA(VLOOKUP('TKB SÁNG'!N7,DS!$A:$B,2,0),"")</f>
        <v>HTM Hương</v>
      </c>
      <c r="O7" s="133" t="str">
        <f>_xlfn.IFNA(VLOOKUP('TKB SÁNG'!O7,DS!$A:$B,2,0),"")</f>
        <v>ND Vy</v>
      </c>
      <c r="P7" s="133" t="str">
        <f>_xlfn.IFNA(VLOOKUP('TKB SÁNG'!P7,DS!$A:$B,2,0),"")</f>
        <v>NT Kỳ</v>
      </c>
      <c r="Q7" s="134" t="str">
        <f>_xlfn.IFNA(VLOOKUP('TKB SÁNG'!Q7,DS!$A:$B,2,0),"")</f>
        <v>PTT Linh</v>
      </c>
      <c r="R7" s="134" t="str">
        <f>_xlfn.IFNA(VLOOKUP('TKB SÁNG'!R7,DS!$A:$B,2,0),"")</f>
        <v>NT Lan</v>
      </c>
      <c r="S7" s="134" t="str">
        <f>_xlfn.IFNA(VLOOKUP('TKB SÁNG'!S7,DS!$A:$B,2,0),"")</f>
        <v>NT Hải</v>
      </c>
      <c r="T7" s="134" t="str">
        <f>_xlfn.IFNA(VLOOKUP('TKB SÁNG'!T7,DS!$A:$B,2,0),"")</f>
        <v>HTQ Lan</v>
      </c>
      <c r="U7" s="134" t="str">
        <f>_xlfn.IFNA(VLOOKUP('TKB SÁNG'!U7,DS!$A:$B,2,0),"")</f>
        <v>NTH Ngọc</v>
      </c>
      <c r="V7" s="134" t="str">
        <f>_xlfn.IFNA(VLOOKUP('TKB SÁNG'!V7,DS!$A:$B,2,0),"")</f>
        <v>LH Lan</v>
      </c>
      <c r="W7" s="134" t="str">
        <f>_xlfn.IFNA(VLOOKUP('TKB SÁNG'!W7,DS!$A:$B,2,0),"")</f>
        <v>PQ Linh</v>
      </c>
      <c r="X7" s="134" t="str">
        <f>_xlfn.IFNA(VLOOKUP('TKB SÁNG'!X7,DS!$A:$B,2,0),"")</f>
        <v>TTT Hằng</v>
      </c>
      <c r="Y7" s="134" t="str">
        <f>_xlfn.IFNA(VLOOKUP('TKB SÁNG'!Y7,DS!$A:$B,2,0),"")</f>
        <v>LT Loan</v>
      </c>
      <c r="Z7" s="134" t="str">
        <f>_xlfn.IFNA(VLOOKUP('TKB SÁNG'!Z7,DS!$A:$B,2,0),"")</f>
        <v>NTT Hương</v>
      </c>
      <c r="AA7" s="134" t="str">
        <f>_xlfn.IFNA(VLOOKUP('TKB SÁNG'!AA7,DS!$A:$B,2,0),"")</f>
        <v>NTT Đông</v>
      </c>
      <c r="AB7" s="134" t="str">
        <f>_xlfn.IFNA(VLOOKUP('TKB SÁNG'!AB7,DS!$A:$B,2,0),"")</f>
        <v>NT Hà</v>
      </c>
      <c r="AC7" s="134" t="str">
        <f>_xlfn.IFNA(VLOOKUP('TKB SÁNG'!AC7,DS!$A:$B,2,0),"")</f>
        <v>NTH Quyên</v>
      </c>
      <c r="AD7" s="134" t="str">
        <f>_xlfn.IFNA(VLOOKUP('TKB SÁNG'!AD7,DS!$A:$B,2,0),"")</f>
        <v>NT Nga</v>
      </c>
      <c r="AE7" s="134" t="str">
        <f>_xlfn.IFNA(VLOOKUP('TKB SÁNG'!AE7,DS!$A:$B,2,0),"")</f>
        <v>NTT Hạnh</v>
      </c>
      <c r="AF7" s="134" t="str">
        <f>_xlfn.IFNA(VLOOKUP('TKB SÁNG'!AF7,DS!$A:$B,2,0),"")</f>
        <v>NP Thanh</v>
      </c>
      <c r="AG7" s="134" t="str">
        <f>_xlfn.IFNA(VLOOKUP('TKB SÁNG'!AG7,DS!$A:$B,2,0),"")</f>
        <v>TT Thùy</v>
      </c>
      <c r="AH7" s="134" t="str">
        <f>_xlfn.IFNA(VLOOKUP('TKB SÁNG'!AH7,DS!$A:$B,2,0),"")</f>
        <v>ĐH Lan</v>
      </c>
      <c r="AI7" s="134" t="str">
        <f>_xlfn.IFNA(VLOOKUP('TKB SÁNG'!AI7,DS!$A:$B,2,0),"")</f>
        <v>LT Hà</v>
      </c>
      <c r="AJ7" s="134" t="str">
        <f>_xlfn.IFNA(VLOOKUP('TKB SÁNG'!AJ7,DS!$A:$B,2,0),"")</f>
        <v>TTT Hương</v>
      </c>
      <c r="AK7" s="134" t="str">
        <f>_xlfn.IFNA(VLOOKUP('TKB SÁNG'!AK7,DS!$A:$B,2,0),"")</f>
        <v>PTT Thủy</v>
      </c>
      <c r="AL7" s="134" t="str">
        <f>_xlfn.IFNA(VLOOKUP('TKB SÁNG'!AL7,DS!$A:$B,2,0),"")</f>
        <v>NK Linh</v>
      </c>
      <c r="AM7" s="134" t="str">
        <f>_xlfn.IFNA(VLOOKUP('TKB SÁNG'!AM7,DS!$A:$B,2,0),"")</f>
        <v>ĐA Thảo</v>
      </c>
      <c r="AN7" s="134" t="str">
        <f>_xlfn.IFNA(VLOOKUP('TKB SÁNG'!AN7,DS!$A:$B,2,0),"")</f>
        <v>PH Minh</v>
      </c>
      <c r="AO7" s="134" t="str">
        <f>_xlfn.IFNA(VLOOKUP('TKB SÁNG'!AO7,DS!$A:$B,2,0),"")</f>
        <v>LTH Yến</v>
      </c>
      <c r="AP7" s="134" t="str">
        <f>_xlfn.IFNA(VLOOKUP('TKB SÁNG'!AP7,DS!$A:$B,2,0),"")</f>
        <v>NTT Thủy A</v>
      </c>
      <c r="AQ7" s="135" t="str">
        <f>_xlfn.IFNA(VLOOKUP('TKB SÁNG'!AQ7,DS!$A:$B,2,0),"")</f>
        <v>NP Dung</v>
      </c>
      <c r="AR7" s="134" t="str">
        <f>_xlfn.IFNA(VLOOKUP('TKB SÁNG'!AR7,DS!$A:$B,2,0),"")</f>
        <v>NT Hảo</v>
      </c>
      <c r="AS7" s="134" t="str">
        <f>_xlfn.IFNA(VLOOKUP('TKB SÁNG'!AS7,DS!$A:$B,2,0),"")</f>
        <v>ĐT Đức</v>
      </c>
    </row>
    <row r="8" spans="1:45">
      <c r="A8" s="229"/>
      <c r="B8" s="66">
        <v>3</v>
      </c>
      <c r="C8" s="235" t="s">
        <v>162</v>
      </c>
      <c r="D8" s="131" t="str">
        <f>'TKB SÁNG'!D8</f>
        <v>LSĐL - Đ</v>
      </c>
      <c r="E8" s="131" t="str">
        <f>'TKB SÁNG'!E8</f>
        <v>VĂN</v>
      </c>
      <c r="F8" s="131" t="str">
        <f>'TKB SÁNG'!F8</f>
        <v>KHTN</v>
      </c>
      <c r="G8" s="131" t="str">
        <f>'TKB SÁNG'!G8</f>
        <v>TOÁN</v>
      </c>
      <c r="H8" s="131" t="str">
        <f>'TKB SÁNG'!H8</f>
        <v>TOÁN</v>
      </c>
      <c r="I8" s="131" t="str">
        <f>'TKB SÁNG'!I8</f>
        <v>TOÁN</v>
      </c>
      <c r="J8" s="131" t="str">
        <f>'TKB SÁNG'!J8</f>
        <v>TOÁN</v>
      </c>
      <c r="K8" s="131" t="str">
        <f>'TKB SÁNG'!K8</f>
        <v>VĂN</v>
      </c>
      <c r="L8" s="131" t="str">
        <f>'TKB SÁNG'!L8</f>
        <v>ANH</v>
      </c>
      <c r="M8" s="131" t="str">
        <f>'TKB SÁNG'!M8</f>
        <v>VĂN</v>
      </c>
      <c r="N8" s="131" t="str">
        <f>'TKB SÁNG'!N8</f>
        <v>GDTC</v>
      </c>
      <c r="O8" s="131" t="str">
        <f>'TKB SÁNG'!O8</f>
        <v>NT - NHẠC</v>
      </c>
      <c r="P8" s="131" t="str">
        <f>'TKB SÁNG'!P8</f>
        <v>TOÁN</v>
      </c>
      <c r="Q8" s="136" t="str">
        <f>'TKB SÁNG'!Q8</f>
        <v>TOÁN</v>
      </c>
      <c r="R8" s="136" t="str">
        <f>'TKB SÁNG'!R8</f>
        <v>NT - HỌA</v>
      </c>
      <c r="S8" s="136" t="str">
        <f>'TKB SÁNG'!S8</f>
        <v>KHTN - S</v>
      </c>
      <c r="T8" s="136" t="str">
        <f>'TKB SÁNG'!T8</f>
        <v>NT - HỌA</v>
      </c>
      <c r="U8" s="136" t="str">
        <f>'TKB SÁNG'!U8</f>
        <v>VĂN</v>
      </c>
      <c r="V8" s="136" t="str">
        <f>'TKB SÁNG'!V8</f>
        <v>GDTC</v>
      </c>
      <c r="W8" s="136" t="str">
        <f>'TKB SÁNG'!W8</f>
        <v>ANH</v>
      </c>
      <c r="X8" s="136" t="str">
        <f>'TKB SÁNG'!X8</f>
        <v>KHTN - L</v>
      </c>
      <c r="Y8" s="136" t="str">
        <f>'TKB SÁNG'!Y8</f>
        <v>GDTC</v>
      </c>
      <c r="Z8" s="136" t="str">
        <f>'TKB SÁNG'!Z8</f>
        <v>VĂN</v>
      </c>
      <c r="AA8" s="136" t="str">
        <f>'TKB SÁNG'!AA8</f>
        <v>VĂN</v>
      </c>
      <c r="AB8" s="136" t="str">
        <f>'TKB SÁNG'!AB8</f>
        <v>ANH</v>
      </c>
      <c r="AC8" s="136" t="str">
        <f>'TKB SÁNG'!AC8</f>
        <v>KHTN - S</v>
      </c>
      <c r="AD8" s="136" t="str">
        <f>'TKB SÁNG'!AD8</f>
        <v>GDTC</v>
      </c>
      <c r="AE8" s="136" t="str">
        <f>'TKB SÁNG'!AE8</f>
        <v>VĂN</v>
      </c>
      <c r="AF8" s="136" t="str">
        <f>'TKB SÁNG'!AF8</f>
        <v>KHTN - H</v>
      </c>
      <c r="AG8" s="136" t="str">
        <f>'TKB SÁNG'!AG8</f>
        <v>TOÁN</v>
      </c>
      <c r="AH8" s="136" t="str">
        <f>'TKB SÁNG'!AH8</f>
        <v>TIN HỌC</v>
      </c>
      <c r="AI8" s="136" t="str">
        <f>'TKB SÁNG'!AI8</f>
        <v>ANH</v>
      </c>
      <c r="AJ8" s="136" t="str">
        <f>'TKB SÁNG'!AJ8</f>
        <v>KHTN - L</v>
      </c>
      <c r="AK8" s="136" t="str">
        <f>'TKB SÁNG'!AK8</f>
        <v>LSĐL - Đ</v>
      </c>
      <c r="AL8" s="136" t="str">
        <f>'TKB SÁNG'!AL8</f>
        <v>CÔNG NGHỆ</v>
      </c>
      <c r="AM8" s="136" t="str">
        <f>'TKB SÁNG'!AM8</f>
        <v>GD ĐP</v>
      </c>
      <c r="AN8" s="136" t="str">
        <f>'TKB SÁNG'!AN8</f>
        <v>TOÁN</v>
      </c>
      <c r="AO8" s="136" t="str">
        <f>'TKB SÁNG'!AO8</f>
        <v>GD ĐP</v>
      </c>
      <c r="AP8" s="136" t="str">
        <f>'TKB SÁNG'!AP8</f>
        <v>NT - NHẠC</v>
      </c>
      <c r="AQ8" s="137" t="str">
        <f>'TKB SÁNG'!AQ8</f>
        <v>GD ĐP</v>
      </c>
      <c r="AR8" s="136" t="str">
        <f>'TKB SÁNG'!AR8</f>
        <v>GD ĐP</v>
      </c>
      <c r="AS8" s="136" t="str">
        <f>'TKB SÁNG'!AS8</f>
        <v>PHÁP</v>
      </c>
    </row>
    <row r="9" spans="1:45">
      <c r="A9" s="229"/>
      <c r="B9" s="161"/>
      <c r="C9" s="234"/>
      <c r="D9" s="133" t="str">
        <f>_xlfn.IFNA(VLOOKUP('TKB SÁNG'!D9,DS!$A:$B,2,0),"")</f>
        <v>VH Giang</v>
      </c>
      <c r="E9" s="133" t="str">
        <f>_xlfn.IFNA(VLOOKUP('TKB SÁNG'!E9,DS!$A:$B,2,0),"")</f>
        <v>VB Hạnh</v>
      </c>
      <c r="F9" s="133" t="str">
        <f>_xlfn.IFNA(VLOOKUP('TKB SÁNG'!F9,DS!$A:$B,2,0),"")</f>
        <v>NTN Liên</v>
      </c>
      <c r="G9" s="133" t="str">
        <f>_xlfn.IFNA(VLOOKUP('TKB SÁNG'!G9,DS!$A:$B,2,0),"")</f>
        <v>HTQ Lan</v>
      </c>
      <c r="H9" s="133" t="str">
        <f>_xlfn.IFNA(VLOOKUP('TKB SÁNG'!H9,DS!$A:$B,2,0),"")</f>
        <v>TX Điện</v>
      </c>
      <c r="I9" s="133" t="str">
        <f>_xlfn.IFNA(VLOOKUP('TKB SÁNG'!I9,DS!$A:$B,2,0),"")</f>
        <v>NT Vân</v>
      </c>
      <c r="J9" s="133" t="str">
        <f>_xlfn.IFNA(VLOOKUP('TKB SÁNG'!J9,DS!$A:$B,2,0),"")</f>
        <v>NK Linh</v>
      </c>
      <c r="K9" s="133" t="str">
        <f>_xlfn.IFNA(VLOOKUP('TKB SÁNG'!K9,DS!$A:$B,2,0),"")</f>
        <v>TTM Hương</v>
      </c>
      <c r="L9" s="133" t="str">
        <f>_xlfn.IFNA(VLOOKUP('TKB SÁNG'!L9,DS!$A:$B,2,0),"")</f>
        <v>TTT Hiền</v>
      </c>
      <c r="M9" s="133" t="str">
        <f>_xlfn.IFNA(VLOOKUP('TKB SÁNG'!M9,DS!$A:$B,2,0),"")</f>
        <v>NB Châu</v>
      </c>
      <c r="N9" s="133" t="str">
        <f>_xlfn.IFNA(VLOOKUP('TKB SÁNG'!N9,DS!$A:$B,2,0),"")</f>
        <v>TTT Hạnh</v>
      </c>
      <c r="O9" s="133" t="str">
        <f>_xlfn.IFNA(VLOOKUP('TKB SÁNG'!O9,DS!$A:$B,2,0),"")</f>
        <v>NT Lan</v>
      </c>
      <c r="P9" s="133" t="str">
        <f>_xlfn.IFNA(VLOOKUP('TKB SÁNG'!P9,DS!$A:$B,2,0),"")</f>
        <v>NT Kỳ</v>
      </c>
      <c r="Q9" s="134" t="str">
        <f>_xlfn.IFNA(VLOOKUP('TKB SÁNG'!Q9,DS!$A:$B,2,0),"")</f>
        <v>LM Tâm</v>
      </c>
      <c r="R9" s="134" t="str">
        <f>_xlfn.IFNA(VLOOKUP('TKB SÁNG'!R9,DS!$A:$B,2,0),"")</f>
        <v>LN Anh</v>
      </c>
      <c r="S9" s="44" t="str">
        <f>_xlfn.IFNA(VLOOKUP('TKB SÁNG'!S9,DS!$A:$B,2,0),"")</f>
        <v>TTT Hằng</v>
      </c>
      <c r="T9" s="138" t="str">
        <f>_xlfn.IFNA(VLOOKUP('TKB SÁNG'!T9,DS!$A:$B,2,0),"")</f>
        <v>PTT Linh</v>
      </c>
      <c r="U9" s="139" t="str">
        <f>_xlfn.IFNA(VLOOKUP('TKB SÁNG'!U9,DS!$A:$B,2,0),"")</f>
        <v>TTN Anh</v>
      </c>
      <c r="V9" s="134" t="str">
        <f>_xlfn.IFNA(VLOOKUP('TKB SÁNG'!V9,DS!$A:$B,2,0),"")</f>
        <v>NTT Hương</v>
      </c>
      <c r="W9" s="134" t="str">
        <f>_xlfn.IFNA(VLOOKUP('TKB SÁNG'!W9,DS!$A:$B,2,0),"")</f>
        <v>VNT Trang</v>
      </c>
      <c r="X9" s="134" t="str">
        <f>_xlfn.IFNA(VLOOKUP('TKB SÁNG'!X9,DS!$A:$B,2,0),"")</f>
        <v>NT Phượng</v>
      </c>
      <c r="Y9" s="134" t="str">
        <f>_xlfn.IFNA(VLOOKUP('TKB SÁNG'!Y9,DS!$A:$B,2,0),"")</f>
        <v>NT Thành</v>
      </c>
      <c r="Z9" s="134" t="str">
        <f>_xlfn.IFNA(VLOOKUP('TKB SÁNG'!Z9,DS!$A:$B,2,0),"")</f>
        <v>NH Vi</v>
      </c>
      <c r="AA9" s="134" t="str">
        <f>_xlfn.IFNA(VLOOKUP('TKB SÁNG'!AA9,DS!$A:$B,2,0),"")</f>
        <v>LH Lan</v>
      </c>
      <c r="AB9" s="134" t="str">
        <f>_xlfn.IFNA(VLOOKUP('TKB SÁNG'!AB9,DS!$A:$B,2,0),"")</f>
        <v>HTM Hương</v>
      </c>
      <c r="AC9" s="134" t="str">
        <f>_xlfn.IFNA(VLOOKUP('TKB SÁNG'!AC9,DS!$A:$B,2,0),"")</f>
        <v>ĐĐ Hưng</v>
      </c>
      <c r="AD9" s="134" t="str">
        <f>_xlfn.IFNA(VLOOKUP('TKB SÁNG'!AD9,DS!$A:$B,2,0),"")</f>
        <v>NTP Lan TD</v>
      </c>
      <c r="AE9" s="134" t="str">
        <f>_xlfn.IFNA(VLOOKUP('TKB SÁNG'!AE9,DS!$A:$B,2,0),"")</f>
        <v>NTT Hạnh</v>
      </c>
      <c r="AF9" s="134" t="str">
        <f>_xlfn.IFNA(VLOOKUP('TKB SÁNG'!AF9,DS!$A:$B,2,0),"")</f>
        <v>NTT Huyền</v>
      </c>
      <c r="AG9" s="134" t="str">
        <f>_xlfn.IFNA(VLOOKUP('TKB SÁNG'!AG9,DS!$A:$B,2,0),"")</f>
        <v>LT Hương</v>
      </c>
      <c r="AH9" s="134" t="str">
        <f>_xlfn.IFNA(VLOOKUP('TKB SÁNG'!AH9,DS!$A:$B,2,0),"")</f>
        <v>ĐH Lan</v>
      </c>
      <c r="AI9" s="134" t="str">
        <f>_xlfn.IFNA(VLOOKUP('TKB SÁNG'!AI9,DS!$A:$B,2,0),"")</f>
        <v>LT Hà</v>
      </c>
      <c r="AJ9" s="134" t="str">
        <f>_xlfn.IFNA(VLOOKUP('TKB SÁNG'!AJ9,DS!$A:$B,2,0),"")</f>
        <v>NTT Đông</v>
      </c>
      <c r="AK9" s="134" t="str">
        <f>_xlfn.IFNA(VLOOKUP('TKB SÁNG'!AK9,DS!$A:$B,2,0),"")</f>
        <v>NTT Thủy Đ</v>
      </c>
      <c r="AL9" s="134" t="str">
        <f>_xlfn.IFNA(VLOOKUP('TKB SÁNG'!AL9,DS!$A:$B,2,0),"")</f>
        <v>TT Quyên</v>
      </c>
      <c r="AM9" s="134" t="str">
        <f>_xlfn.IFNA(VLOOKUP('TKB SÁNG'!AM9,DS!$A:$B,2,0),"")</f>
        <v>ĐA Thảo</v>
      </c>
      <c r="AN9" s="134" t="str">
        <f>_xlfn.IFNA(VLOOKUP('TKB SÁNG'!AN9,DS!$A:$B,2,0),"")</f>
        <v>PH Minh</v>
      </c>
      <c r="AO9" s="134" t="str">
        <f>_xlfn.IFNA(VLOOKUP('TKB SÁNG'!AO9,DS!$A:$B,2,0),"")</f>
        <v>LTH Yến</v>
      </c>
      <c r="AP9" s="134" t="str">
        <f>_xlfn.IFNA(VLOOKUP('TKB SÁNG'!AP9,DS!$A:$B,2,0),"")</f>
        <v>NTH Ngọc</v>
      </c>
      <c r="AQ9" s="135" t="str">
        <f>_xlfn.IFNA(VLOOKUP('TKB SÁNG'!AQ9,DS!$A:$B,2,0),"")</f>
        <v>NP Dung</v>
      </c>
      <c r="AR9" s="134" t="str">
        <f>_xlfn.IFNA(VLOOKUP('TKB SÁNG'!AR9,DS!$A:$B,2,0),"")</f>
        <v>NT Hảo</v>
      </c>
      <c r="AS9" s="134" t="str">
        <f>_xlfn.IFNA(VLOOKUP('TKB SÁNG'!AS9,DS!$A:$B,2,0),"")</f>
        <v>NTT Huyền P</v>
      </c>
    </row>
    <row r="10" spans="1:45">
      <c r="A10" s="229"/>
      <c r="B10" s="66">
        <v>4</v>
      </c>
      <c r="C10" s="235" t="s">
        <v>164</v>
      </c>
      <c r="D10" s="131" t="str">
        <f>'TKB SÁNG'!D10</f>
        <v>KHTN</v>
      </c>
      <c r="E10" s="131" t="str">
        <f>'TKB SÁNG'!E10</f>
        <v>LSĐL - Đ</v>
      </c>
      <c r="F10" s="131" t="str">
        <f>'TKB SÁNG'!F10</f>
        <v>TOÁN</v>
      </c>
      <c r="G10" s="131" t="str">
        <f>'TKB SÁNG'!G10</f>
        <v>TOÁN</v>
      </c>
      <c r="H10" s="131" t="str">
        <f>'TKB SÁNG'!H10</f>
        <v>TOÁN</v>
      </c>
      <c r="I10" s="131" t="str">
        <f>'TKB SÁNG'!I10</f>
        <v>ANH</v>
      </c>
      <c r="J10" s="131" t="str">
        <f>'TKB SÁNG'!J10</f>
        <v>TOÁN</v>
      </c>
      <c r="K10" s="131" t="str">
        <f>'TKB SÁNG'!K10</f>
        <v>VĂN</v>
      </c>
      <c r="L10" s="131" t="str">
        <f>'TKB SÁNG'!L10</f>
        <v>VĂN</v>
      </c>
      <c r="M10" s="131" t="str">
        <f>'TKB SÁNG'!M10</f>
        <v>NT - HỌA</v>
      </c>
      <c r="N10" s="131" t="str">
        <f>'TKB SÁNG'!N10</f>
        <v>VĂN</v>
      </c>
      <c r="O10" s="131" t="str">
        <f>'TKB SÁNG'!O10</f>
        <v>VĂN</v>
      </c>
      <c r="P10" s="131" t="str">
        <f>'TKB SÁNG'!P10</f>
        <v>NT - HỌA</v>
      </c>
      <c r="Q10" s="136" t="str">
        <f>'TKB SÁNG'!Q10</f>
        <v>NT - NHẠC</v>
      </c>
      <c r="R10" s="136" t="str">
        <f>'TKB SÁNG'!R10</f>
        <v>GDCD</v>
      </c>
      <c r="S10" s="136" t="str">
        <f>'TKB SÁNG'!S10</f>
        <v>VĂN</v>
      </c>
      <c r="T10" s="136" t="str">
        <f>'TKB SÁNG'!T10</f>
        <v>GDTC</v>
      </c>
      <c r="U10" s="136" t="str">
        <f>'TKB SÁNG'!U10</f>
        <v>LSĐL - S</v>
      </c>
      <c r="V10" s="136" t="str">
        <f>'TKB SÁNG'!V10</f>
        <v>ANH</v>
      </c>
      <c r="W10" s="136" t="str">
        <f>'TKB SÁNG'!W10</f>
        <v>KHTN - S</v>
      </c>
      <c r="X10" s="136" t="str">
        <f>'TKB SÁNG'!X10</f>
        <v>VĂN</v>
      </c>
      <c r="Y10" s="136" t="str">
        <f>'TKB SÁNG'!Y10</f>
        <v>ANH</v>
      </c>
      <c r="Z10" s="136" t="str">
        <f>'TKB SÁNG'!Z10</f>
        <v>VĂN</v>
      </c>
      <c r="AA10" s="136" t="str">
        <f>'TKB SÁNG'!AA10</f>
        <v>KHTN - S</v>
      </c>
      <c r="AB10" s="136" t="str">
        <f>'TKB SÁNG'!AB10</f>
        <v>GDTC</v>
      </c>
      <c r="AC10" s="136" t="str">
        <f>'TKB SÁNG'!AC10</f>
        <v>NT - NHẠC</v>
      </c>
      <c r="AD10" s="136" t="str">
        <f>'TKB SÁNG'!AD10</f>
        <v>GDCD</v>
      </c>
      <c r="AE10" s="136" t="str">
        <f>'TKB SÁNG'!AE10</f>
        <v>KHTN - L</v>
      </c>
      <c r="AF10" s="136" t="str">
        <f>'TKB SÁNG'!AF10</f>
        <v>CÔNG NGHỆ</v>
      </c>
      <c r="AG10" s="132" t="str">
        <f>'TKB SÁNG'!AG10</f>
        <v>TOÁN</v>
      </c>
      <c r="AH10" s="136" t="str">
        <f>'TKB SÁNG'!AH10</f>
        <v>VĂN</v>
      </c>
      <c r="AI10" s="136" t="str">
        <f>'TKB SÁNG'!AI10</f>
        <v>KHTN - H</v>
      </c>
      <c r="AJ10" s="136" t="str">
        <f>'TKB SÁNG'!AJ10</f>
        <v>GDTC</v>
      </c>
      <c r="AK10" s="136" t="str">
        <f>'TKB SÁNG'!AK10</f>
        <v>ANH</v>
      </c>
      <c r="AL10" s="136" t="str">
        <f>'TKB SÁNG'!AL10</f>
        <v>VĂN</v>
      </c>
      <c r="AM10" s="136" t="str">
        <f>'TKB SÁNG'!AM10</f>
        <v>TOÁN</v>
      </c>
      <c r="AN10" s="136" t="str">
        <f>'TKB SÁNG'!AN10</f>
        <v>LSĐL - Đ</v>
      </c>
      <c r="AO10" s="136" t="str">
        <f>'TKB SÁNG'!AO10</f>
        <v>TOÁN</v>
      </c>
      <c r="AP10" s="136" t="str">
        <f>'TKB SÁNG'!AP10</f>
        <v>CÔNG NGHỆ</v>
      </c>
      <c r="AQ10" s="137" t="str">
        <f>'TKB SÁNG'!AQ10</f>
        <v>GDCD</v>
      </c>
      <c r="AR10" s="136" t="str">
        <f>'TKB SÁNG'!AR10</f>
        <v>KHTN - L</v>
      </c>
      <c r="AS10" s="136" t="str">
        <f>'TKB SÁNG'!AS10</f>
        <v>PHÁP</v>
      </c>
    </row>
    <row r="11" spans="1:45">
      <c r="A11" s="229"/>
      <c r="B11" s="161"/>
      <c r="C11" s="234"/>
      <c r="D11" s="133" t="str">
        <f>_xlfn.IFNA(VLOOKUP('TKB SÁNG'!D11,DS!$A:$B,2,0),"")</f>
        <v>NTN Liên</v>
      </c>
      <c r="E11" s="133" t="str">
        <f>_xlfn.IFNA(VLOOKUP('TKB SÁNG'!E11,DS!$A:$B,2,0),"")</f>
        <v>VH Giang</v>
      </c>
      <c r="F11" s="133" t="str">
        <f>_xlfn.IFNA(VLOOKUP('TKB SÁNG'!F11,DS!$A:$B,2,0),"")</f>
        <v>NT Kỳ</v>
      </c>
      <c r="G11" s="133" t="str">
        <f>_xlfn.IFNA(VLOOKUP('TKB SÁNG'!G11,DS!$A:$B,2,0),"")</f>
        <v>HTQ Lan</v>
      </c>
      <c r="H11" s="133" t="str">
        <f>_xlfn.IFNA(VLOOKUP('TKB SÁNG'!H11,DS!$A:$B,2,0),"")</f>
        <v>TX Điện</v>
      </c>
      <c r="I11" s="133" t="str">
        <f>_xlfn.IFNA(VLOOKUP('TKB SÁNG'!I11,DS!$A:$B,2,0),"")</f>
        <v>ĐTN Hà</v>
      </c>
      <c r="J11" s="133" t="str">
        <f>_xlfn.IFNA(VLOOKUP('TKB SÁNG'!J11,DS!$A:$B,2,0),"")</f>
        <v>NK Linh</v>
      </c>
      <c r="K11" s="133" t="str">
        <f>_xlfn.IFNA(VLOOKUP('TKB SÁNG'!K11,DS!$A:$B,2,0),"")</f>
        <v>TTM Hương</v>
      </c>
      <c r="L11" s="133" t="str">
        <f>_xlfn.IFNA(VLOOKUP('TKB SÁNG'!L11,DS!$A:$B,2,0),"")</f>
        <v>VB Hạnh</v>
      </c>
      <c r="M11" s="133" t="str">
        <f>_xlfn.IFNA(VLOOKUP('TKB SÁNG'!M11,DS!$A:$B,2,0),"")</f>
        <v>PTT Linh</v>
      </c>
      <c r="N11" s="133" t="str">
        <f>_xlfn.IFNA(VLOOKUP('TKB SÁNG'!N11,DS!$A:$B,2,0),"")</f>
        <v>LTH Yến</v>
      </c>
      <c r="O11" s="133" t="str">
        <f>_xlfn.IFNA(VLOOKUP('TKB SÁNG'!O11,DS!$A:$B,2,0),"")</f>
        <v>TTN Anh</v>
      </c>
      <c r="P11" s="133" t="str">
        <f>_xlfn.IFNA(VLOOKUP('TKB SÁNG'!P11,DS!$A:$B,2,0),"")</f>
        <v>LN Anh</v>
      </c>
      <c r="Q11" s="134" t="str">
        <f>_xlfn.IFNA(VLOOKUP('TKB SÁNG'!Q11,DS!$A:$B,2,0),"")</f>
        <v>NT Lan</v>
      </c>
      <c r="R11" s="134" t="str">
        <f>_xlfn.IFNA(VLOOKUP('TKB SÁNG'!R11,DS!$A:$B,2,0),"")</f>
        <v>NTT Hạnh</v>
      </c>
      <c r="S11" s="134" t="str">
        <f>_xlfn.IFNA(VLOOKUP('TKB SÁNG'!S11,DS!$A:$B,2,0),"")</f>
        <v>LH Lan</v>
      </c>
      <c r="T11" s="134" t="str">
        <f>_xlfn.IFNA(VLOOKUP('TKB SÁNG'!T11,DS!$A:$B,2,0),"")</f>
        <v>NTP Lan TD</v>
      </c>
      <c r="U11" s="134" t="str">
        <f>_xlfn.IFNA(VLOOKUP('TKB SÁNG'!U11,DS!$A:$B,2,0),"")</f>
        <v>NT Hảo</v>
      </c>
      <c r="V11" s="134" t="str">
        <f>_xlfn.IFNA(VLOOKUP('TKB SÁNG'!V11,DS!$A:$B,2,0),"")</f>
        <v>ND Vy</v>
      </c>
      <c r="W11" s="134" t="str">
        <f>_xlfn.IFNA(VLOOKUP('TKB SÁNG'!W11,DS!$A:$B,2,0),"")</f>
        <v>ĐĐ Hưng</v>
      </c>
      <c r="X11" s="134" t="str">
        <f>_xlfn.IFNA(VLOOKUP('TKB SÁNG'!X11,DS!$A:$B,2,0),"")</f>
        <v>BTT Hương</v>
      </c>
      <c r="Y11" s="134" t="str">
        <f>_xlfn.IFNA(VLOOKUP('TKB SÁNG'!Y11,DS!$A:$B,2,0),"")</f>
        <v>HTM Hương</v>
      </c>
      <c r="Z11" s="134" t="str">
        <f>_xlfn.IFNA(VLOOKUP('TKB SÁNG'!Z11,DS!$A:$B,2,0),"")</f>
        <v>NH Vi</v>
      </c>
      <c r="AA11" s="134" t="str">
        <f>_xlfn.IFNA(VLOOKUP('TKB SÁNG'!AA11,DS!$A:$B,2,0),"")</f>
        <v>TTT Hằng</v>
      </c>
      <c r="AB11" s="134" t="str">
        <f>_xlfn.IFNA(VLOOKUP('TKB SÁNG'!AB11,DS!$A:$B,2,0),"")</f>
        <v>NTT Hương</v>
      </c>
      <c r="AC11" s="134" t="str">
        <f>_xlfn.IFNA(VLOOKUP('TKB SÁNG'!AC11,DS!$A:$B,2,0),"")</f>
        <v>NTH Ngọc</v>
      </c>
      <c r="AD11" s="134" t="str">
        <f>_xlfn.IFNA(VLOOKUP('TKB SÁNG'!AD11,DS!$A:$B,2,0),"")</f>
        <v>NT Nga</v>
      </c>
      <c r="AE11" s="134" t="str">
        <f>_xlfn.IFNA(VLOOKUP('TKB SÁNG'!AE11,DS!$A:$B,2,0),"")</f>
        <v>NT Phượng</v>
      </c>
      <c r="AF11" s="134" t="str">
        <f>_xlfn.IFNA(VLOOKUP('TKB SÁNG'!AF11,DS!$A:$B,2,0),"")</f>
        <v>TT Quyên</v>
      </c>
      <c r="AG11" s="134" t="str">
        <f>_xlfn.IFNA(VLOOKUP('TKB SÁNG'!AG11,DS!$A:$B,2,0),"")</f>
        <v>LT Hương</v>
      </c>
      <c r="AH11" s="134" t="str">
        <f>_xlfn.IFNA(VLOOKUP('TKB SÁNG'!AH11,DS!$A:$B,2,0),"")</f>
        <v>HT Minh</v>
      </c>
      <c r="AI11" s="134" t="str">
        <f>_xlfn.IFNA(VLOOKUP('TKB SÁNG'!AI11,DS!$A:$B,2,0),"")</f>
        <v>NTT Huyền</v>
      </c>
      <c r="AJ11" s="134" t="str">
        <f>_xlfn.IFNA(VLOOKUP('TKB SÁNG'!AJ11,DS!$A:$B,2,0),"")</f>
        <v>NT Thành</v>
      </c>
      <c r="AK11" s="134" t="str">
        <f>_xlfn.IFNA(VLOOKUP('TKB SÁNG'!AK11,DS!$A:$B,2,0),"")</f>
        <v>NTH Quyên</v>
      </c>
      <c r="AL11" s="134" t="str">
        <f>_xlfn.IFNA(VLOOKUP('TKB SÁNG'!AL11,DS!$A:$B,2,0),"")</f>
        <v>NB Châu</v>
      </c>
      <c r="AM11" s="134" t="str">
        <f>_xlfn.IFNA(VLOOKUP('TKB SÁNG'!AM11,DS!$A:$B,2,0),"")</f>
        <v>PT Hương</v>
      </c>
      <c r="AN11" s="134" t="str">
        <f>_xlfn.IFNA(VLOOKUP('TKB SÁNG'!AN11,DS!$A:$B,2,0),"")</f>
        <v>NTT Thủy Đ</v>
      </c>
      <c r="AO11" s="134" t="str">
        <f>_xlfn.IFNA(VLOOKUP('TKB SÁNG'!AO11,DS!$A:$B,2,0),"")</f>
        <v>TTT Hương</v>
      </c>
      <c r="AP11" s="134" t="str">
        <f>_xlfn.IFNA(VLOOKUP('TKB SÁNG'!AP11,DS!$A:$B,2,0),"")</f>
        <v>NTT Thủy A</v>
      </c>
      <c r="AQ11" s="135" t="str">
        <f>_xlfn.IFNA(VLOOKUP('TKB SÁNG'!AQ11,DS!$A:$B,2,0),"")</f>
        <v>PTT Thủy</v>
      </c>
      <c r="AR11" s="134" t="str">
        <f>_xlfn.IFNA(VLOOKUP('TKB SÁNG'!AR11,DS!$A:$B,2,0),"")</f>
        <v>NTT Đông</v>
      </c>
      <c r="AS11" s="134" t="str">
        <f>_xlfn.IFNA(VLOOKUP('TKB SÁNG'!AS11,DS!$A:$B,2,0),"")</f>
        <v>NTT Huyền P</v>
      </c>
    </row>
    <row r="12" spans="1:45">
      <c r="A12" s="229"/>
      <c r="B12" s="66">
        <v>5</v>
      </c>
      <c r="C12" s="235" t="s">
        <v>166</v>
      </c>
      <c r="D12" s="131">
        <f>'TKB SÁNG'!D12</f>
        <v>0</v>
      </c>
      <c r="E12" s="131">
        <f>'TKB SÁNG'!E12</f>
        <v>0</v>
      </c>
      <c r="F12" s="131">
        <f>'TKB SÁNG'!F12</f>
        <v>0</v>
      </c>
      <c r="G12" s="131">
        <f>'TKB SÁNG'!G12</f>
        <v>0</v>
      </c>
      <c r="H12" s="131">
        <f>'TKB SÁNG'!H12</f>
        <v>0</v>
      </c>
      <c r="I12" s="131">
        <f>'TKB SÁNG'!I12</f>
        <v>0</v>
      </c>
      <c r="J12" s="131">
        <f>'TKB SÁNG'!J12</f>
        <v>0</v>
      </c>
      <c r="K12" s="131">
        <f>'TKB SÁNG'!K12</f>
        <v>0</v>
      </c>
      <c r="L12" s="131">
        <f>'TKB SÁNG'!L12</f>
        <v>0</v>
      </c>
      <c r="M12" s="131">
        <f>'TKB SÁNG'!M12</f>
        <v>0</v>
      </c>
      <c r="N12" s="131">
        <f>'TKB SÁNG'!N12</f>
        <v>0</v>
      </c>
      <c r="O12" s="131">
        <f>'TKB SÁNG'!O12</f>
        <v>0</v>
      </c>
      <c r="P12" s="131">
        <f>'TKB SÁNG'!P12</f>
        <v>0</v>
      </c>
      <c r="Q12" s="136">
        <f>'TKB SÁNG'!Q12</f>
        <v>0</v>
      </c>
      <c r="R12" s="136" t="str">
        <f>'TKB SÁNG'!R12</f>
        <v>TIN HỌC</v>
      </c>
      <c r="S12" s="136">
        <f>'TKB SÁNG'!S12</f>
        <v>0</v>
      </c>
      <c r="T12" s="136">
        <f>'TKB SÁNG'!T12</f>
        <v>0</v>
      </c>
      <c r="U12" s="136">
        <f>'TKB SÁNG'!U12</f>
        <v>0</v>
      </c>
      <c r="V12" s="136">
        <f>'TKB SÁNG'!V12</f>
        <v>0</v>
      </c>
      <c r="W12" s="136">
        <f>'TKB SÁNG'!W12</f>
        <v>0</v>
      </c>
      <c r="X12" s="136">
        <f>'TKB SÁNG'!X12</f>
        <v>0</v>
      </c>
      <c r="Y12" s="136">
        <f>'TKB SÁNG'!Y12</f>
        <v>0</v>
      </c>
      <c r="Z12" s="136">
        <f>'TKB SÁNG'!Z12</f>
        <v>0</v>
      </c>
      <c r="AA12" s="136">
        <f>'TKB SÁNG'!AA12</f>
        <v>0</v>
      </c>
      <c r="AB12" s="136">
        <f>'TKB SÁNG'!AB12</f>
        <v>0</v>
      </c>
      <c r="AC12" s="136">
        <f>'TKB SÁNG'!AC12</f>
        <v>0</v>
      </c>
      <c r="AD12" s="136">
        <f>'TKB SÁNG'!AD12</f>
        <v>0</v>
      </c>
      <c r="AE12" s="136" t="str">
        <f>'TKB SÁNG'!AE12</f>
        <v>KHTN - S</v>
      </c>
      <c r="AF12" s="136" t="str">
        <f>'TKB SÁNG'!AF12</f>
        <v>GD ĐP</v>
      </c>
      <c r="AG12" s="136" t="str">
        <f>'TKB SÁNG'!AG12</f>
        <v>NT - NHẠC</v>
      </c>
      <c r="AH12" s="136" t="str">
        <f>'TKB SÁNG'!AH12</f>
        <v>ANH</v>
      </c>
      <c r="AI12" s="132" t="str">
        <f>'TKB SÁNG'!AI12</f>
        <v>KHTN - L</v>
      </c>
      <c r="AJ12" s="132" t="str">
        <f>'TKB SÁNG'!AJ12</f>
        <v>CÔNG NGHỆ</v>
      </c>
      <c r="AK12" s="132" t="str">
        <f>'TKB SÁNG'!AK12</f>
        <v>ANH</v>
      </c>
      <c r="AL12" s="132" t="str">
        <f>'TKB SÁNG'!AL12</f>
        <v>VĂN</v>
      </c>
      <c r="AM12" s="132" t="str">
        <f>'TKB SÁNG'!AM12</f>
        <v>TOÁN</v>
      </c>
      <c r="AN12" s="132" t="str">
        <f>'TKB SÁNG'!AN12</f>
        <v>KHTN - L</v>
      </c>
      <c r="AO12" s="132" t="str">
        <f>'TKB SÁNG'!AO12</f>
        <v>TOÁN</v>
      </c>
      <c r="AP12" s="132" t="str">
        <f>'TKB SÁNG'!AP12</f>
        <v>LSĐL - Đ</v>
      </c>
      <c r="AQ12" s="140" t="str">
        <f>'TKB SÁNG'!AQ12</f>
        <v>CÔNG NGHỆ</v>
      </c>
      <c r="AR12" s="132" t="str">
        <f>'TKB SÁNG'!AR12</f>
        <v>LSĐL - Đ</v>
      </c>
      <c r="AS12" s="132">
        <f>'TKB SÁNG'!AS12</f>
        <v>0</v>
      </c>
    </row>
    <row r="13" spans="1:45" ht="12" thickBot="1">
      <c r="A13" s="237"/>
      <c r="B13" s="70"/>
      <c r="C13" s="238"/>
      <c r="D13" s="141" t="str">
        <f>_xlfn.IFNA(VLOOKUP('TKB SÁNG'!D13,DS!$A:$B,2,0),"")</f>
        <v/>
      </c>
      <c r="E13" s="141" t="str">
        <f>_xlfn.IFNA(VLOOKUP('TKB SÁNG'!E13,DS!$A:$B,2,0),"")</f>
        <v/>
      </c>
      <c r="F13" s="141" t="str">
        <f>_xlfn.IFNA(VLOOKUP('TKB SÁNG'!F13,DS!$A:$B,2,0),"")</f>
        <v/>
      </c>
      <c r="G13" s="141" t="str">
        <f>_xlfn.IFNA(VLOOKUP('TKB SÁNG'!G13,DS!$A:$B,2,0),"")</f>
        <v/>
      </c>
      <c r="H13" s="141" t="str">
        <f>_xlfn.IFNA(VLOOKUP('TKB SÁNG'!H13,DS!$A:$B,2,0),"")</f>
        <v/>
      </c>
      <c r="I13" s="141" t="str">
        <f>_xlfn.IFNA(VLOOKUP('TKB SÁNG'!I13,DS!$A:$B,2,0),"")</f>
        <v/>
      </c>
      <c r="J13" s="141" t="str">
        <f>_xlfn.IFNA(VLOOKUP('TKB SÁNG'!J13,DS!$A:$B,2,0),"")</f>
        <v/>
      </c>
      <c r="K13" s="141" t="str">
        <f>_xlfn.IFNA(VLOOKUP('TKB SÁNG'!K13,DS!$A:$B,2,0),"")</f>
        <v/>
      </c>
      <c r="L13" s="141" t="str">
        <f>_xlfn.IFNA(VLOOKUP('TKB SÁNG'!L13,DS!$A:$B,2,0),"")</f>
        <v/>
      </c>
      <c r="M13" s="141" t="str">
        <f>_xlfn.IFNA(VLOOKUP('TKB SÁNG'!M13,DS!$A:$B,2,0),"")</f>
        <v/>
      </c>
      <c r="N13" s="141" t="str">
        <f>_xlfn.IFNA(VLOOKUP('TKB SÁNG'!N13,DS!$A:$B,2,0),"")</f>
        <v/>
      </c>
      <c r="O13" s="141" t="str">
        <f>_xlfn.IFNA(VLOOKUP('TKB SÁNG'!O13,DS!$A:$B,2,0),"")</f>
        <v/>
      </c>
      <c r="P13" s="141" t="str">
        <f>_xlfn.IFNA(VLOOKUP('TKB SÁNG'!P13,DS!$A:$B,2,0),"")</f>
        <v/>
      </c>
      <c r="Q13" s="142" t="str">
        <f>_xlfn.IFNA(VLOOKUP('TKB SÁNG'!Q13,DS!$A:$B,2,0),"")</f>
        <v/>
      </c>
      <c r="R13" s="142" t="str">
        <f>_xlfn.IFNA(VLOOKUP('TKB SÁNG'!R13,DS!$A:$B,2,0),"")</f>
        <v>LM Tâm</v>
      </c>
      <c r="S13" s="142" t="str">
        <f>_xlfn.IFNA(VLOOKUP('TKB SÁNG'!S13,DS!$A:$B,2,0),"")</f>
        <v/>
      </c>
      <c r="T13" s="142" t="str">
        <f>_xlfn.IFNA(VLOOKUP('TKB SÁNG'!T13,DS!$A:$B,2,0),"")</f>
        <v/>
      </c>
      <c r="U13" s="142" t="str">
        <f>_xlfn.IFNA(VLOOKUP('TKB SÁNG'!U13,DS!$A:$B,2,0),"")</f>
        <v/>
      </c>
      <c r="V13" s="142" t="str">
        <f>_xlfn.IFNA(VLOOKUP('TKB SÁNG'!V13,DS!$A:$B,2,0),"")</f>
        <v/>
      </c>
      <c r="W13" s="142" t="str">
        <f>_xlfn.IFNA(VLOOKUP('TKB SÁNG'!W13,DS!$A:$B,2,0),"")</f>
        <v/>
      </c>
      <c r="X13" s="142" t="str">
        <f>_xlfn.IFNA(VLOOKUP('TKB SÁNG'!X13,DS!$A:$B,2,0),"")</f>
        <v/>
      </c>
      <c r="Y13" s="142" t="str">
        <f>_xlfn.IFNA(VLOOKUP('TKB SÁNG'!Y13,DS!$A:$B,2,0),"")</f>
        <v/>
      </c>
      <c r="Z13" s="142" t="str">
        <f>_xlfn.IFNA(VLOOKUP('TKB SÁNG'!Z13,DS!$A:$B,2,0),"")</f>
        <v/>
      </c>
      <c r="AA13" s="142" t="str">
        <f>_xlfn.IFNA(VLOOKUP('TKB SÁNG'!AA13,DS!$A:$B,2,0),"")</f>
        <v/>
      </c>
      <c r="AB13" s="142" t="str">
        <f>_xlfn.IFNA(VLOOKUP('TKB SÁNG'!AB13,DS!$A:$B,2,0),"")</f>
        <v/>
      </c>
      <c r="AC13" s="142" t="str">
        <f>_xlfn.IFNA(VLOOKUP('TKB SÁNG'!AC13,DS!$A:$B,2,0),"")</f>
        <v/>
      </c>
      <c r="AD13" s="142" t="str">
        <f>_xlfn.IFNA(VLOOKUP('TKB SÁNG'!AD13,DS!$A:$B,2,0),"")</f>
        <v/>
      </c>
      <c r="AE13" s="142" t="str">
        <f>_xlfn.IFNA(VLOOKUP('TKB SÁNG'!AE13,DS!$A:$B,2,0),"")</f>
        <v>ĐĐ Hưng</v>
      </c>
      <c r="AF13" s="142" t="str">
        <f>_xlfn.IFNA(VLOOKUP('TKB SÁNG'!AF13,DS!$A:$B,2,0),"")</f>
        <v>NP Thanh</v>
      </c>
      <c r="AG13" s="142" t="str">
        <f>_xlfn.IFNA(VLOOKUP('TKB SÁNG'!AG13,DS!$A:$B,2,0),"")</f>
        <v>NT Lan</v>
      </c>
      <c r="AH13" s="142" t="str">
        <f>_xlfn.IFNA(VLOOKUP('TKB SÁNG'!AH13,DS!$A:$B,2,0),"")</f>
        <v>LT Hà</v>
      </c>
      <c r="AI13" s="142" t="str">
        <f>_xlfn.IFNA(VLOOKUP('TKB SÁNG'!AI13,DS!$A:$B,2,0),"")</f>
        <v>NTT Đông</v>
      </c>
      <c r="AJ13" s="142" t="str">
        <f>_xlfn.IFNA(VLOOKUP('TKB SÁNG'!AJ13,DS!$A:$B,2,0),"")</f>
        <v>LT Hương</v>
      </c>
      <c r="AK13" s="142" t="str">
        <f>_xlfn.IFNA(VLOOKUP('TKB SÁNG'!AK13,DS!$A:$B,2,0),"")</f>
        <v>NTH Quyên</v>
      </c>
      <c r="AL13" s="142" t="str">
        <f>_xlfn.IFNA(VLOOKUP('TKB SÁNG'!AL13,DS!$A:$B,2,0),"")</f>
        <v>NB Châu</v>
      </c>
      <c r="AM13" s="142" t="str">
        <f>_xlfn.IFNA(VLOOKUP('TKB SÁNG'!AM13,DS!$A:$B,2,0),"")</f>
        <v>PT Hương</v>
      </c>
      <c r="AN13" s="142" t="str">
        <f>_xlfn.IFNA(VLOOKUP('TKB SÁNG'!AN13,DS!$A:$B,2,0),"")</f>
        <v>NT Phượng</v>
      </c>
      <c r="AO13" s="142" t="str">
        <f>_xlfn.IFNA(VLOOKUP('TKB SÁNG'!AO13,DS!$A:$B,2,0),"")</f>
        <v>TTT Hương</v>
      </c>
      <c r="AP13" s="142" t="str">
        <f>_xlfn.IFNA(VLOOKUP('TKB SÁNG'!AP13,DS!$A:$B,2,0),"")</f>
        <v>NTT Thủy Đ</v>
      </c>
      <c r="AQ13" s="143" t="str">
        <f>_xlfn.IFNA(VLOOKUP('TKB SÁNG'!AQ13,DS!$A:$B,2,0),"")</f>
        <v>NTT Thủy A</v>
      </c>
      <c r="AR13" s="142" t="str">
        <f>_xlfn.IFNA(VLOOKUP('TKB SÁNG'!AR13,DS!$A:$B,2,0),"")</f>
        <v>VH Giang</v>
      </c>
      <c r="AS13" s="142" t="str">
        <f>_xlfn.IFNA(VLOOKUP('TKB SÁNG'!AS13,DS!$A:$B,2,0),"")</f>
        <v/>
      </c>
    </row>
    <row r="14" spans="1:45">
      <c r="A14" s="228" t="s">
        <v>3</v>
      </c>
      <c r="B14" s="231">
        <v>1</v>
      </c>
      <c r="C14" s="233" t="s">
        <v>151</v>
      </c>
      <c r="D14" s="144" t="str">
        <f>'TKB SÁNG'!D14</f>
        <v>GDTC</v>
      </c>
      <c r="E14" s="144" t="str">
        <f>'TKB SÁNG'!E14</f>
        <v>ANH</v>
      </c>
      <c r="F14" s="144" t="str">
        <f>'TKB SÁNG'!F14</f>
        <v>TOÁN</v>
      </c>
      <c r="G14" s="144" t="str">
        <f>'TKB SÁNG'!G14</f>
        <v>NT - HỌA</v>
      </c>
      <c r="H14" s="144" t="str">
        <f>'TKB SÁNG'!H14</f>
        <v>VĂN</v>
      </c>
      <c r="I14" s="144" t="str">
        <f>'TKB SÁNG'!I14</f>
        <v>KHTN</v>
      </c>
      <c r="J14" s="144" t="str">
        <f>'TKB SÁNG'!J14</f>
        <v>VĂN</v>
      </c>
      <c r="K14" s="144" t="str">
        <f>'TKB SÁNG'!K14</f>
        <v>ANH</v>
      </c>
      <c r="L14" s="144" t="str">
        <f>'TKB SÁNG'!L14</f>
        <v>NT - HỌA</v>
      </c>
      <c r="M14" s="144" t="str">
        <f>'TKB SÁNG'!M14</f>
        <v>TOÁN</v>
      </c>
      <c r="N14" s="144" t="str">
        <f>'TKB SÁNG'!N14</f>
        <v>NT - NHẠC</v>
      </c>
      <c r="O14" s="144" t="str">
        <f>'TKB SÁNG'!O14</f>
        <v>ANH</v>
      </c>
      <c r="P14" s="144" t="str">
        <f>'TKB SÁNG'!P14</f>
        <v>ANH</v>
      </c>
      <c r="Q14" s="145" t="str">
        <f>'TKB SÁNG'!Q14</f>
        <v>VĂN</v>
      </c>
      <c r="R14" s="145" t="str">
        <f>'TKB SÁNG'!R14</f>
        <v>CÔNG NGHỆ</v>
      </c>
      <c r="S14" s="145" t="str">
        <f>'TKB SÁNG'!S14</f>
        <v>NT - NHẠC</v>
      </c>
      <c r="T14" s="145" t="str">
        <f>'TKB SÁNG'!T14</f>
        <v>KHTN - S</v>
      </c>
      <c r="U14" s="145" t="str">
        <f>'TKB SÁNG'!U14</f>
        <v>ANH</v>
      </c>
      <c r="V14" s="145" t="str">
        <f>'TKB SÁNG'!V14</f>
        <v>TOÁN</v>
      </c>
      <c r="W14" s="145" t="str">
        <f>'TKB SÁNG'!W14</f>
        <v>TOÁN</v>
      </c>
      <c r="X14" s="145" t="str">
        <f>'TKB SÁNG'!X14</f>
        <v>GDTC</v>
      </c>
      <c r="Y14" s="145" t="str">
        <f>'TKB SÁNG'!Y14</f>
        <v>GDTC</v>
      </c>
      <c r="Z14" s="145" t="str">
        <f>'TKB SÁNG'!Z14</f>
        <v>NT - NHẠC</v>
      </c>
      <c r="AA14" s="145" t="str">
        <f>'TKB SÁNG'!AA14</f>
        <v>TOÁN</v>
      </c>
      <c r="AB14" s="145" t="str">
        <f>'TKB SÁNG'!AB14</f>
        <v>TOÁN</v>
      </c>
      <c r="AC14" s="145" t="str">
        <f>'TKB SÁNG'!AC14</f>
        <v>TOÁN</v>
      </c>
      <c r="AD14" s="145" t="str">
        <f>'TKB SÁNG'!AD14</f>
        <v>LSĐL - S</v>
      </c>
      <c r="AE14" s="145" t="str">
        <f>'TKB SÁNG'!AE14</f>
        <v>GDTC</v>
      </c>
      <c r="AF14" s="145" t="str">
        <f>'TKB SÁNG'!AF14</f>
        <v>GDCD</v>
      </c>
      <c r="AG14" s="145" t="str">
        <f>'TKB SÁNG'!AG14</f>
        <v>LSĐL - Đ</v>
      </c>
      <c r="AH14" s="145" t="str">
        <f>'TKB SÁNG'!AH14</f>
        <v>TOÁN</v>
      </c>
      <c r="AI14" s="145" t="str">
        <f>'TKB SÁNG'!AI14</f>
        <v>CÔNG NGHỆ</v>
      </c>
      <c r="AJ14" s="145" t="str">
        <f>'TKB SÁNG'!AJ14</f>
        <v>TOÁN</v>
      </c>
      <c r="AK14" s="145" t="str">
        <f>'TKB SÁNG'!AK14</f>
        <v>TOÁN</v>
      </c>
      <c r="AL14" s="145" t="str">
        <f>'TKB SÁNG'!AL14</f>
        <v>HĐTN</v>
      </c>
      <c r="AM14" s="145" t="str">
        <f>'TKB SÁNG'!AM14</f>
        <v>KHTN - L</v>
      </c>
      <c r="AN14" s="145" t="str">
        <f>'TKB SÁNG'!AN14</f>
        <v>ANH</v>
      </c>
      <c r="AO14" s="145" t="str">
        <f>'TKB SÁNG'!AO14</f>
        <v>LSĐL - S</v>
      </c>
      <c r="AP14" s="145" t="str">
        <f>'TKB SÁNG'!AP14</f>
        <v>GDTC</v>
      </c>
      <c r="AQ14" s="146" t="str">
        <f>'TKB SÁNG'!AQ14</f>
        <v>CÔNG NGHỆ</v>
      </c>
      <c r="AR14" s="145" t="str">
        <f>'TKB SÁNG'!AR14</f>
        <v>TIN HỌC</v>
      </c>
      <c r="AS14" s="145">
        <f>'TKB SÁNG'!AS14</f>
        <v>0</v>
      </c>
    </row>
    <row r="15" spans="1:45">
      <c r="A15" s="229"/>
      <c r="B15" s="232"/>
      <c r="C15" s="234"/>
      <c r="D15" s="133" t="str">
        <f>_xlfn.IFNA(VLOOKUP('TKB SÁNG'!D15,DS!$A:$B,2,0),"")</f>
        <v>DT Dung</v>
      </c>
      <c r="E15" s="133" t="str">
        <f>_xlfn.IFNA(VLOOKUP('TKB SÁNG'!E15,DS!$A:$B,2,0),"")</f>
        <v>BL Phương</v>
      </c>
      <c r="F15" s="133" t="str">
        <f>_xlfn.IFNA(VLOOKUP('TKB SÁNG'!F15,DS!$A:$B,2,0),"")</f>
        <v>NT Kỳ</v>
      </c>
      <c r="G15" s="133" t="str">
        <f>_xlfn.IFNA(VLOOKUP('TKB SÁNG'!G15,DS!$A:$B,2,0),"")</f>
        <v>PTT Linh</v>
      </c>
      <c r="H15" s="133" t="str">
        <f>_xlfn.IFNA(VLOOKUP('TKB SÁNG'!H15,DS!$A:$B,2,0),"")</f>
        <v>NT Nga</v>
      </c>
      <c r="I15" s="133" t="str">
        <f>_xlfn.IFNA(VLOOKUP('TKB SÁNG'!I15,DS!$A:$B,2,0),"")</f>
        <v>TT Hồng</v>
      </c>
      <c r="J15" s="133" t="str">
        <f>_xlfn.IFNA(VLOOKUP('TKB SÁNG'!J15,DS!$A:$B,2,0),"")</f>
        <v>NTP Lan A</v>
      </c>
      <c r="K15" s="133" t="str">
        <f>_xlfn.IFNA(VLOOKUP('TKB SÁNG'!K15,DS!$A:$B,2,0),"")</f>
        <v>HTM Hương</v>
      </c>
      <c r="L15" s="133" t="str">
        <f>_xlfn.IFNA(VLOOKUP('TKB SÁNG'!L15,DS!$A:$B,2,0),"")</f>
        <v>LN Anh</v>
      </c>
      <c r="M15" s="133" t="str">
        <f>_xlfn.IFNA(VLOOKUP('TKB SÁNG'!M15,DS!$A:$B,2,0),"")</f>
        <v>NK Linh</v>
      </c>
      <c r="N15" s="133" t="str">
        <f>_xlfn.IFNA(VLOOKUP('TKB SÁNG'!N15,DS!$A:$B,2,0),"")</f>
        <v>NMT Linh</v>
      </c>
      <c r="O15" s="133" t="str">
        <f>_xlfn.IFNA(VLOOKUP('TKB SÁNG'!O15,DS!$A:$B,2,0),"")</f>
        <v>ND Vy</v>
      </c>
      <c r="P15" s="133" t="str">
        <f>_xlfn.IFNA(VLOOKUP('TKB SÁNG'!P15,DS!$A:$B,2,0),"")</f>
        <v>TM Hằng</v>
      </c>
      <c r="Q15" s="134" t="str">
        <f>_xlfn.IFNA(VLOOKUP('TKB SÁNG'!Q15,DS!$A:$B,2,0),"")</f>
        <v>TH Nhung</v>
      </c>
      <c r="R15" s="134" t="str">
        <f>_xlfn.IFNA(VLOOKUP('TKB SÁNG'!R15,DS!$A:$B,2,0),"")</f>
        <v>NH Thúy</v>
      </c>
      <c r="S15" s="134" t="str">
        <f>_xlfn.IFNA(VLOOKUP('TKB SÁNG'!S15,DS!$A:$B,2,0),"")</f>
        <v>NTH Ngọc</v>
      </c>
      <c r="T15" s="142" t="str">
        <f>_xlfn.IFNA(VLOOKUP('TKB SÁNG'!T15,DS!$A:$B,2,0),"")</f>
        <v>HTH Quỳnh</v>
      </c>
      <c r="U15" s="134" t="str">
        <f>_xlfn.IFNA(VLOOKUP('TKB SÁNG'!U15,DS!$A:$B,2,0),"")</f>
        <v>TTH Giang</v>
      </c>
      <c r="V15" s="134" t="str">
        <f>_xlfn.IFNA(VLOOKUP('TKB SÁNG'!V15,DS!$A:$B,2,0),"")</f>
        <v>TX Điện</v>
      </c>
      <c r="W15" s="134" t="str">
        <f>_xlfn.IFNA(VLOOKUP('TKB SÁNG'!W15,DS!$A:$B,2,0),"")</f>
        <v>PQ Linh</v>
      </c>
      <c r="X15" s="134" t="str">
        <f>_xlfn.IFNA(VLOOKUP('TKB SÁNG'!X15,DS!$A:$B,2,0),"")</f>
        <v>NTT Hương</v>
      </c>
      <c r="Y15" s="134" t="str">
        <f>_xlfn.IFNA(VLOOKUP('TKB SÁNG'!Y15,DS!$A:$B,2,0),"")</f>
        <v>NT Thành</v>
      </c>
      <c r="Z15" s="134" t="str">
        <f>_xlfn.IFNA(VLOOKUP('TKB SÁNG'!Z15,DS!$A:$B,2,0),"")</f>
        <v>NT Lan</v>
      </c>
      <c r="AA15" s="134" t="str">
        <f>_xlfn.IFNA(VLOOKUP('TKB SÁNG'!AA15,DS!$A:$B,2,0),"")</f>
        <v>HTQ Lan</v>
      </c>
      <c r="AB15" s="134" t="str">
        <f>_xlfn.IFNA(VLOOKUP('TKB SÁNG'!AB15,DS!$A:$B,2,0),"")</f>
        <v>NT Hà</v>
      </c>
      <c r="AC15" s="134" t="str">
        <f>_xlfn.IFNA(VLOOKUP('TKB SÁNG'!AC15,DS!$A:$B,2,0),"")</f>
        <v>PH Giang</v>
      </c>
      <c r="AD15" s="134" t="str">
        <f>_xlfn.IFNA(VLOOKUP('TKB SÁNG'!AD15,DS!$A:$B,2,0),"")</f>
        <v>ĐT Năng</v>
      </c>
      <c r="AE15" s="134" t="str">
        <f>_xlfn.IFNA(VLOOKUP('TKB SÁNG'!AE15,DS!$A:$B,2,0),"")</f>
        <v>NTP Lan TD</v>
      </c>
      <c r="AF15" s="134" t="str">
        <f>_xlfn.IFNA(VLOOKUP('TKB SÁNG'!AF15,DS!$A:$B,2,0),"")</f>
        <v>NH Vi</v>
      </c>
      <c r="AG15" s="134" t="str">
        <f>_xlfn.IFNA(VLOOKUP('TKB SÁNG'!AG15,DS!$A:$B,2,0),"")</f>
        <v>VH Giang</v>
      </c>
      <c r="AH15" s="134" t="str">
        <f>_xlfn.IFNA(VLOOKUP('TKB SÁNG'!AH15,DS!$A:$B,2,0),"")</f>
        <v>ĐH Lan</v>
      </c>
      <c r="AI15" s="134" t="str">
        <f>_xlfn.IFNA(VLOOKUP('TKB SÁNG'!AI15,DS!$A:$B,2,0),"")</f>
        <v>TT Quyên</v>
      </c>
      <c r="AJ15" s="134" t="str">
        <f>_xlfn.IFNA(VLOOKUP('TKB SÁNG'!AJ15,DS!$A:$B,2,0),"")</f>
        <v>TTT Hương</v>
      </c>
      <c r="AK15" s="134" t="str">
        <f>_xlfn.IFNA(VLOOKUP('TKB SÁNG'!AK15,DS!$A:$B,2,0),"")</f>
        <v>NTM Thu</v>
      </c>
      <c r="AL15" s="134" t="str">
        <f>_xlfn.IFNA(VLOOKUP('TKB SÁNG'!AL15,DS!$A:$B,2,0),"")</f>
        <v>LT Loan</v>
      </c>
      <c r="AM15" s="134" t="str">
        <f>_xlfn.IFNA(VLOOKUP('TKB SÁNG'!AM15,DS!$A:$B,2,0),"")</f>
        <v>PTM Ngân</v>
      </c>
      <c r="AN15" s="134" t="str">
        <f>_xlfn.IFNA(VLOOKUP('TKB SÁNG'!AN15,DS!$A:$B,2,0),"")</f>
        <v>VNT Trang</v>
      </c>
      <c r="AO15" s="134" t="str">
        <f>_xlfn.IFNA(VLOOKUP('TKB SÁNG'!AO15,DS!$A:$B,2,0),"")</f>
        <v>ĐTH Nga</v>
      </c>
      <c r="AP15" s="134" t="str">
        <f>_xlfn.IFNA(VLOOKUP('TKB SÁNG'!AP15,DS!$A:$B,2,0),"")</f>
        <v>TTT Hạnh</v>
      </c>
      <c r="AQ15" s="135" t="str">
        <f>_xlfn.IFNA(VLOOKUP('TKB SÁNG'!AQ15,DS!$A:$B,2,0),"")</f>
        <v>NTT Thủy A</v>
      </c>
      <c r="AR15" s="134" t="str">
        <f>_xlfn.IFNA(VLOOKUP('TKB SÁNG'!AR15,DS!$A:$B,2,0),"")</f>
        <v>VT Hà</v>
      </c>
      <c r="AS15" s="134" t="str">
        <f>_xlfn.IFNA(VLOOKUP('TKB SÁNG'!AS15,DS!$A:$B,2,0),"")</f>
        <v/>
      </c>
    </row>
    <row r="16" spans="1:45">
      <c r="A16" s="229"/>
      <c r="B16" s="66">
        <v>2</v>
      </c>
      <c r="C16" s="235" t="s">
        <v>159</v>
      </c>
      <c r="D16" s="131" t="str">
        <f>'TKB SÁNG'!D16</f>
        <v>CÔNG NGHỆ</v>
      </c>
      <c r="E16" s="131" t="str">
        <f>'TKB SÁNG'!E16</f>
        <v>ANH</v>
      </c>
      <c r="F16" s="131" t="str">
        <f>'TKB SÁNG'!F16</f>
        <v>TOÁN</v>
      </c>
      <c r="G16" s="131" t="str">
        <f>'TKB SÁNG'!G16</f>
        <v>KHTN</v>
      </c>
      <c r="H16" s="131" t="str">
        <f>'TKB SÁNG'!H16</f>
        <v>TOÁN</v>
      </c>
      <c r="I16" s="131" t="str">
        <f>'TKB SÁNG'!I16</f>
        <v>GDCD</v>
      </c>
      <c r="J16" s="131" t="str">
        <f>'TKB SÁNG'!J16</f>
        <v>VĂN</v>
      </c>
      <c r="K16" s="131" t="str">
        <f>'TKB SÁNG'!K16</f>
        <v>LSĐL - Đ</v>
      </c>
      <c r="L16" s="131" t="str">
        <f>'TKB SÁNG'!L16</f>
        <v>GDTC</v>
      </c>
      <c r="M16" s="131" t="str">
        <f>'TKB SÁNG'!M16</f>
        <v>TOÁN</v>
      </c>
      <c r="N16" s="131" t="str">
        <f>'TKB SÁNG'!N16</f>
        <v>ANH</v>
      </c>
      <c r="O16" s="131" t="str">
        <f>'TKB SÁNG'!O16</f>
        <v>KHTN</v>
      </c>
      <c r="P16" s="131" t="str">
        <f>'TKB SÁNG'!P16</f>
        <v>NT - NHẠC</v>
      </c>
      <c r="Q16" s="136" t="str">
        <f>'TKB SÁNG'!Q16</f>
        <v>VĂN</v>
      </c>
      <c r="R16" s="136" t="str">
        <f>'TKB SÁNG'!R16</f>
        <v>GDTC</v>
      </c>
      <c r="S16" s="136" t="str">
        <f>'TKB SÁNG'!S16</f>
        <v>GDTC</v>
      </c>
      <c r="T16" s="136" t="str">
        <f>'TKB SÁNG'!T16</f>
        <v>ANH</v>
      </c>
      <c r="U16" s="136" t="str">
        <f>'TKB SÁNG'!U16</f>
        <v>HĐTN</v>
      </c>
      <c r="V16" s="136" t="str">
        <f>'TKB SÁNG'!V16</f>
        <v>NT - HỌA</v>
      </c>
      <c r="W16" s="136" t="str">
        <f>'TKB SÁNG'!W16</f>
        <v>TOÁN</v>
      </c>
      <c r="X16" s="136" t="str">
        <f>'TKB SÁNG'!X16</f>
        <v>ANH</v>
      </c>
      <c r="Y16" s="136" t="str">
        <f>'TKB SÁNG'!Y16</f>
        <v>VĂN</v>
      </c>
      <c r="Z16" s="136" t="str">
        <f>'TKB SÁNG'!Z16</f>
        <v>LSĐL - S</v>
      </c>
      <c r="AA16" s="136" t="str">
        <f>'TKB SÁNG'!AA16</f>
        <v>TOÁN</v>
      </c>
      <c r="AB16" s="136" t="str">
        <f>'TKB SÁNG'!AB16</f>
        <v>KHTN - S</v>
      </c>
      <c r="AC16" s="136" t="str">
        <f>'TKB SÁNG'!AC16</f>
        <v>TOÁN</v>
      </c>
      <c r="AD16" s="132" t="str">
        <f>'TKB SÁNG'!AD16</f>
        <v>VĂN</v>
      </c>
      <c r="AE16" s="132" t="str">
        <f>'TKB SÁNG'!AE16</f>
        <v>NT - NHẠC</v>
      </c>
      <c r="AF16" s="132" t="str">
        <f>'TKB SÁNG'!AF16</f>
        <v>LSĐL - Đ</v>
      </c>
      <c r="AG16" s="132" t="str">
        <f>'TKB SÁNG'!AG16</f>
        <v>GDTC</v>
      </c>
      <c r="AH16" s="132" t="str">
        <f>'TKB SÁNG'!AH16</f>
        <v>TOÁN</v>
      </c>
      <c r="AI16" s="136" t="str">
        <f>'TKB SÁNG'!AI16</f>
        <v>KHTN - S</v>
      </c>
      <c r="AJ16" s="136" t="str">
        <f>'TKB SÁNG'!AJ16</f>
        <v>TOÁN</v>
      </c>
      <c r="AK16" s="136" t="str">
        <f>'TKB SÁNG'!AK16</f>
        <v>TOÁN</v>
      </c>
      <c r="AL16" s="132" t="str">
        <f>'TKB SÁNG'!AL16</f>
        <v>TIN HỌC</v>
      </c>
      <c r="AM16" s="132" t="str">
        <f>'TKB SÁNG'!AM16</f>
        <v>GDTC</v>
      </c>
      <c r="AN16" s="132" t="str">
        <f>'TKB SÁNG'!AN16</f>
        <v>LSĐL - S</v>
      </c>
      <c r="AO16" s="132" t="str">
        <f>'TKB SÁNG'!AO16</f>
        <v>CÔNG NGHỆ</v>
      </c>
      <c r="AP16" s="132" t="str">
        <f>'TKB SÁNG'!AP16</f>
        <v>VĂN</v>
      </c>
      <c r="AQ16" s="140" t="str">
        <f>'TKB SÁNG'!AQ16</f>
        <v>KHTN - L</v>
      </c>
      <c r="AR16" s="132" t="str">
        <f>'TKB SÁNG'!AR16</f>
        <v>LSĐL - S</v>
      </c>
      <c r="AS16" s="132">
        <f>'TKB SÁNG'!AS16</f>
        <v>0</v>
      </c>
    </row>
    <row r="17" spans="1:45">
      <c r="A17" s="229"/>
      <c r="B17" s="161"/>
      <c r="C17" s="234"/>
      <c r="D17" s="133" t="str">
        <f>_xlfn.IFNA(VLOOKUP('TKB SÁNG'!D17,DS!$A:$B,2,0),"")</f>
        <v>NH Thúy</v>
      </c>
      <c r="E17" s="133" t="str">
        <f>_xlfn.IFNA(VLOOKUP('TKB SÁNG'!E17,DS!$A:$B,2,0),"")</f>
        <v>BL Phương</v>
      </c>
      <c r="F17" s="133" t="str">
        <f>_xlfn.IFNA(VLOOKUP('TKB SÁNG'!F17,DS!$A:$B,2,0),"")</f>
        <v>NT Kỳ</v>
      </c>
      <c r="G17" s="133" t="str">
        <f>_xlfn.IFNA(VLOOKUP('TKB SÁNG'!G17,DS!$A:$B,2,0),"")</f>
        <v>TT Hồng</v>
      </c>
      <c r="H17" s="133" t="str">
        <f>_xlfn.IFNA(VLOOKUP('TKB SÁNG'!H17,DS!$A:$B,2,0),"")</f>
        <v>TX Điện</v>
      </c>
      <c r="I17" s="133" t="str">
        <f>_xlfn.IFNA(VLOOKUP('TKB SÁNG'!I17,DS!$A:$B,2,0),"")</f>
        <v>NTT Hạnh</v>
      </c>
      <c r="J17" s="133" t="str">
        <f>_xlfn.IFNA(VLOOKUP('TKB SÁNG'!J17,DS!$A:$B,2,0),"")</f>
        <v>NTP Lan A</v>
      </c>
      <c r="K17" s="133" t="str">
        <f>_xlfn.IFNA(VLOOKUP('TKB SÁNG'!K17,DS!$A:$B,2,0),"")</f>
        <v>NTT Thủy Đ</v>
      </c>
      <c r="L17" s="133" t="str">
        <f>_xlfn.IFNA(VLOOKUP('TKB SÁNG'!L17,DS!$A:$B,2,0),"")</f>
        <v>TTT Hạnh</v>
      </c>
      <c r="M17" s="133" t="str">
        <f>_xlfn.IFNA(VLOOKUP('TKB SÁNG'!M17,DS!$A:$B,2,0),"")</f>
        <v>NK Linh</v>
      </c>
      <c r="N17" s="133" t="str">
        <f>_xlfn.IFNA(VLOOKUP('TKB SÁNG'!N17,DS!$A:$B,2,0),"")</f>
        <v>HTM Hương</v>
      </c>
      <c r="O17" s="133" t="str">
        <f>_xlfn.IFNA(VLOOKUP('TKB SÁNG'!O17,DS!$A:$B,2,0),"")</f>
        <v>TT Loan</v>
      </c>
      <c r="P17" s="133" t="str">
        <f>_xlfn.IFNA(VLOOKUP('TKB SÁNG'!P17,DS!$A:$B,2,0),"")</f>
        <v>NMT Linh</v>
      </c>
      <c r="Q17" s="134" t="str">
        <f>_xlfn.IFNA(VLOOKUP('TKB SÁNG'!Q17,DS!$A:$B,2,0),"")</f>
        <v>TH Nhung</v>
      </c>
      <c r="R17" s="134" t="str">
        <f>_xlfn.IFNA(VLOOKUP('TKB SÁNG'!R17,DS!$A:$B,2,0),"")</f>
        <v>NTT Hương</v>
      </c>
      <c r="S17" s="134" t="str">
        <f>_xlfn.IFNA(VLOOKUP('TKB SÁNG'!S17,DS!$A:$B,2,0),"")</f>
        <v>NTP Lan TD</v>
      </c>
      <c r="T17" s="134" t="str">
        <f>_xlfn.IFNA(VLOOKUP('TKB SÁNG'!T17,DS!$A:$B,2,0),"")</f>
        <v>ND Vy</v>
      </c>
      <c r="U17" s="134" t="str">
        <f>_xlfn.IFNA(VLOOKUP('TKB SÁNG'!U17,DS!$A:$B,2,0),"")</f>
        <v>TTH Giang</v>
      </c>
      <c r="V17" s="134" t="str">
        <f>_xlfn.IFNA(VLOOKUP('TKB SÁNG'!V17,DS!$A:$B,2,0),"")</f>
        <v>PTT Linh</v>
      </c>
      <c r="W17" s="134" t="str">
        <f>_xlfn.IFNA(VLOOKUP('TKB SÁNG'!W17,DS!$A:$B,2,0),"")</f>
        <v>PQ Linh</v>
      </c>
      <c r="X17" s="134" t="str">
        <f>_xlfn.IFNA(VLOOKUP('TKB SÁNG'!X17,DS!$A:$B,2,0),"")</f>
        <v>VNT Trang</v>
      </c>
      <c r="Y17" s="134" t="str">
        <f>_xlfn.IFNA(VLOOKUP('TKB SÁNG'!Y17,DS!$A:$B,2,0),"")</f>
        <v>NH Lê</v>
      </c>
      <c r="Z17" s="134" t="str">
        <f>_xlfn.IFNA(VLOOKUP('TKB SÁNG'!Z17,DS!$A:$B,2,0),"")</f>
        <v>ĐT Năng</v>
      </c>
      <c r="AA17" s="134" t="str">
        <f>_xlfn.IFNA(VLOOKUP('TKB SÁNG'!AA17,DS!$A:$B,2,0),"")</f>
        <v>HTQ Lan</v>
      </c>
      <c r="AB17" s="134" t="str">
        <f>_xlfn.IFNA(VLOOKUP('TKB SÁNG'!AB17,DS!$A:$B,2,0),"")</f>
        <v>HTH Quỳnh</v>
      </c>
      <c r="AC17" s="134" t="str">
        <f>_xlfn.IFNA(VLOOKUP('TKB SÁNG'!AC17,DS!$A:$B,2,0),"")</f>
        <v>PH Giang</v>
      </c>
      <c r="AD17" s="134" t="str">
        <f>_xlfn.IFNA(VLOOKUP('TKB SÁNG'!AD17,DS!$A:$B,2,0),"")</f>
        <v>NT Nga</v>
      </c>
      <c r="AE17" s="134" t="str">
        <f>_xlfn.IFNA(VLOOKUP('TKB SÁNG'!AE17,DS!$A:$B,2,0),"")</f>
        <v>NTH Ngọc</v>
      </c>
      <c r="AF17" s="134" t="str">
        <f>_xlfn.IFNA(VLOOKUP('TKB SÁNG'!AF17,DS!$A:$B,2,0),"")</f>
        <v>LTA Nguyệt</v>
      </c>
      <c r="AG17" s="134" t="str">
        <f>_xlfn.IFNA(VLOOKUP('TKB SÁNG'!AG17,DS!$A:$B,2,0),"")</f>
        <v>NĐ Duy</v>
      </c>
      <c r="AH17" s="134" t="str">
        <f>_xlfn.IFNA(VLOOKUP('TKB SÁNG'!AH17,DS!$A:$B,2,0),"")</f>
        <v>ĐH Lan</v>
      </c>
      <c r="AI17" s="134" t="str">
        <f>_xlfn.IFNA(VLOOKUP('TKB SÁNG'!AI17,DS!$A:$B,2,0),"")</f>
        <v>PTN Trâm</v>
      </c>
      <c r="AJ17" s="134" t="str">
        <f>_xlfn.IFNA(VLOOKUP('TKB SÁNG'!AJ17,DS!$A:$B,2,0),"")</f>
        <v>TTT Hương</v>
      </c>
      <c r="AK17" s="134" t="str">
        <f>_xlfn.IFNA(VLOOKUP('TKB SÁNG'!AK17,DS!$A:$B,2,0),"")</f>
        <v>NTM Thu</v>
      </c>
      <c r="AL17" s="134" t="str">
        <f>_xlfn.IFNA(VLOOKUP('TKB SÁNG'!AL17,DS!$A:$B,2,0),"")</f>
        <v>NT Hà</v>
      </c>
      <c r="AM17" s="134" t="str">
        <f>_xlfn.IFNA(VLOOKUP('TKB SÁNG'!AM17,DS!$A:$B,2,0),"")</f>
        <v>NT Thành</v>
      </c>
      <c r="AN17" s="134" t="str">
        <f>_xlfn.IFNA(VLOOKUP('TKB SÁNG'!AN17,DS!$A:$B,2,0),"")</f>
        <v>NT Hảo</v>
      </c>
      <c r="AO17" s="134" t="str">
        <f>_xlfn.IFNA(VLOOKUP('TKB SÁNG'!AO17,DS!$A:$B,2,0),"")</f>
        <v>TT Quyên</v>
      </c>
      <c r="AP17" s="134" t="str">
        <f>_xlfn.IFNA(VLOOKUP('TKB SÁNG'!AP17,DS!$A:$B,2,0),"")</f>
        <v>VH Giang</v>
      </c>
      <c r="AQ17" s="135" t="str">
        <f>_xlfn.IFNA(VLOOKUP('TKB SÁNG'!AQ17,DS!$A:$B,2,0),"")</f>
        <v>PTM Ngân</v>
      </c>
      <c r="AR17" s="134" t="str">
        <f>_xlfn.IFNA(VLOOKUP('TKB SÁNG'!AR17,DS!$A:$B,2,0),"")</f>
        <v>ĐTH Nga</v>
      </c>
      <c r="AS17" s="134" t="str">
        <f>_xlfn.IFNA(VLOOKUP('TKB SÁNG'!AS17,DS!$A:$B,2,0),"")</f>
        <v/>
      </c>
    </row>
    <row r="18" spans="1:45">
      <c r="A18" s="229"/>
      <c r="B18" s="66">
        <v>3</v>
      </c>
      <c r="C18" s="235" t="s">
        <v>162</v>
      </c>
      <c r="D18" s="131" t="str">
        <f>'TKB SÁNG'!D18</f>
        <v>ANH</v>
      </c>
      <c r="E18" s="131" t="str">
        <f>'TKB SÁNG'!E18</f>
        <v>TOÁN</v>
      </c>
      <c r="F18" s="131" t="str">
        <f>'TKB SÁNG'!F18</f>
        <v>GDTC</v>
      </c>
      <c r="G18" s="131" t="str">
        <f>'TKB SÁNG'!G18</f>
        <v>GDTC</v>
      </c>
      <c r="H18" s="131" t="str">
        <f>'TKB SÁNG'!H18</f>
        <v>ANH</v>
      </c>
      <c r="I18" s="131" t="str">
        <f>'TKB SÁNG'!I18</f>
        <v>NT - NHẠC</v>
      </c>
      <c r="J18" s="131" t="str">
        <f>'TKB SÁNG'!J18</f>
        <v>CÔNG NGHỆ</v>
      </c>
      <c r="K18" s="131" t="str">
        <f>'TKB SÁNG'!K18</f>
        <v>TOÁN</v>
      </c>
      <c r="L18" s="131" t="str">
        <f>'TKB SÁNG'!L18</f>
        <v>LSĐL - Đ</v>
      </c>
      <c r="M18" s="131" t="str">
        <f>'TKB SÁNG'!M18</f>
        <v>CÔNG NGHỆ</v>
      </c>
      <c r="N18" s="131" t="str">
        <f>'TKB SÁNG'!N18</f>
        <v>NT - HỌA</v>
      </c>
      <c r="O18" s="131" t="str">
        <f>'TKB SÁNG'!O18</f>
        <v>KHTN</v>
      </c>
      <c r="P18" s="131" t="str">
        <f>'TKB SÁNG'!P18</f>
        <v>VĂN</v>
      </c>
      <c r="Q18" s="136" t="str">
        <f>'TKB SÁNG'!Q18</f>
        <v>GDTC</v>
      </c>
      <c r="R18" s="136" t="str">
        <f>'TKB SÁNG'!R18</f>
        <v>VĂN</v>
      </c>
      <c r="S18" s="136" t="str">
        <f>'TKB SÁNG'!S18</f>
        <v>CÔNG NGHỆ</v>
      </c>
      <c r="T18" s="136" t="str">
        <f>'TKB SÁNG'!T18</f>
        <v>TOÁN</v>
      </c>
      <c r="U18" s="136" t="str">
        <f>'TKB SÁNG'!U18</f>
        <v>TOÁN</v>
      </c>
      <c r="V18" s="136" t="str">
        <f>'TKB SÁNG'!V18</f>
        <v>ANH</v>
      </c>
      <c r="W18" s="136" t="str">
        <f>'TKB SÁNG'!W18</f>
        <v>NT - NHẠC</v>
      </c>
      <c r="X18" s="136" t="str">
        <f>'TKB SÁNG'!X18</f>
        <v>LSĐL - S</v>
      </c>
      <c r="Y18" s="136" t="str">
        <f>'TKB SÁNG'!Y18</f>
        <v>KHTN - S</v>
      </c>
      <c r="Z18" s="136" t="str">
        <f>'TKB SÁNG'!Z18</f>
        <v>KHTN - L</v>
      </c>
      <c r="AA18" s="136" t="str">
        <f>'TKB SÁNG'!AA18</f>
        <v>GDTC</v>
      </c>
      <c r="AB18" s="136" t="str">
        <f>'TKB SÁNG'!AB18</f>
        <v>GDCD</v>
      </c>
      <c r="AC18" s="136" t="str">
        <f>'TKB SÁNG'!AC18</f>
        <v>LSĐL - S</v>
      </c>
      <c r="AD18" s="136" t="str">
        <f>'TKB SÁNG'!AD18</f>
        <v>ANH</v>
      </c>
      <c r="AE18" s="136" t="str">
        <f>'TKB SÁNG'!AE18</f>
        <v>VĂN</v>
      </c>
      <c r="AF18" s="136" t="str">
        <f>'TKB SÁNG'!AF18</f>
        <v>GDTC</v>
      </c>
      <c r="AG18" s="136" t="str">
        <f>'TKB SÁNG'!AG18</f>
        <v>KHTN - S</v>
      </c>
      <c r="AH18" s="136" t="str">
        <f>'TKB SÁNG'!AH18</f>
        <v>KHTN - L</v>
      </c>
      <c r="AI18" s="136" t="str">
        <f>'TKB SÁNG'!AI18</f>
        <v>TOÁN</v>
      </c>
      <c r="AJ18" s="136" t="str">
        <f>'TKB SÁNG'!AJ18</f>
        <v>ANH</v>
      </c>
      <c r="AK18" s="136" t="str">
        <f>'TKB SÁNG'!AK18</f>
        <v>LSĐL - Đ</v>
      </c>
      <c r="AL18" s="132" t="str">
        <f>'TKB SÁNG'!AL18</f>
        <v>KHTN - S</v>
      </c>
      <c r="AM18" s="132" t="str">
        <f>'TKB SÁNG'!AM18</f>
        <v>ANH</v>
      </c>
      <c r="AN18" s="132" t="str">
        <f>'TKB SÁNG'!AN18</f>
        <v>VĂN</v>
      </c>
      <c r="AO18" s="132" t="str">
        <f>'TKB SÁNG'!AO18</f>
        <v>TOÁN</v>
      </c>
      <c r="AP18" s="132" t="str">
        <f>'TKB SÁNG'!AP18</f>
        <v>VĂN</v>
      </c>
      <c r="AQ18" s="140" t="str">
        <f>'TKB SÁNG'!AQ18</f>
        <v>NT - HỌA</v>
      </c>
      <c r="AR18" s="132" t="str">
        <f>'TKB SÁNG'!AR18</f>
        <v>CÔNG NGHỆ</v>
      </c>
      <c r="AS18" s="132">
        <f>'TKB SÁNG'!AS18</f>
        <v>0</v>
      </c>
    </row>
    <row r="19" spans="1:45">
      <c r="A19" s="229"/>
      <c r="B19" s="161"/>
      <c r="C19" s="234"/>
      <c r="D19" s="133" t="str">
        <f>_xlfn.IFNA(VLOOKUP('TKB SÁNG'!D19,DS!$A:$B,2,0),"")</f>
        <v>TM Hằng</v>
      </c>
      <c r="E19" s="133" t="str">
        <f>_xlfn.IFNA(VLOOKUP('TKB SÁNG'!E19,DS!$A:$B,2,0),"")</f>
        <v>VT Hà</v>
      </c>
      <c r="F19" s="133" t="str">
        <f>_xlfn.IFNA(VLOOKUP('TKB SÁNG'!F19,DS!$A:$B,2,0),"")</f>
        <v>DT Dung</v>
      </c>
      <c r="G19" s="133" t="str">
        <f>_xlfn.IFNA(VLOOKUP('TKB SÁNG'!G19,DS!$A:$B,2,0),"")</f>
        <v>NTT Hương</v>
      </c>
      <c r="H19" s="133" t="str">
        <f>_xlfn.IFNA(VLOOKUP('TKB SÁNG'!H19,DS!$A:$B,2,0),"")</f>
        <v>BL Phương</v>
      </c>
      <c r="I19" s="133" t="str">
        <f>_xlfn.IFNA(VLOOKUP('TKB SÁNG'!I19,DS!$A:$B,2,0),"")</f>
        <v>NT Lan</v>
      </c>
      <c r="J19" s="133" t="str">
        <f>_xlfn.IFNA(VLOOKUP('TKB SÁNG'!J19,DS!$A:$B,2,0),"")</f>
        <v>NK Linh</v>
      </c>
      <c r="K19" s="133" t="str">
        <f>_xlfn.IFNA(VLOOKUP('TKB SÁNG'!K19,DS!$A:$B,2,0),"")</f>
        <v>TX Điện</v>
      </c>
      <c r="L19" s="133" t="str">
        <f>_xlfn.IFNA(VLOOKUP('TKB SÁNG'!L19,DS!$A:$B,2,0),"")</f>
        <v>LTA Nguyệt</v>
      </c>
      <c r="M19" s="133" t="str">
        <f>_xlfn.IFNA(VLOOKUP('TKB SÁNG'!M19,DS!$A:$B,2,0),"")</f>
        <v>NH Thúy</v>
      </c>
      <c r="N19" s="133" t="str">
        <f>_xlfn.IFNA(VLOOKUP('TKB SÁNG'!N19,DS!$A:$B,2,0),"")</f>
        <v>LN Anh</v>
      </c>
      <c r="O19" s="133" t="str">
        <f>_xlfn.IFNA(VLOOKUP('TKB SÁNG'!O19,DS!$A:$B,2,0),"")</f>
        <v>TT Loan</v>
      </c>
      <c r="P19" s="133" t="str">
        <f>_xlfn.IFNA(VLOOKUP('TKB SÁNG'!P19,DS!$A:$B,2,0),"")</f>
        <v>NH Lê</v>
      </c>
      <c r="Q19" s="134" t="str">
        <f>_xlfn.IFNA(VLOOKUP('TKB SÁNG'!Q19,DS!$A:$B,2,0),"")</f>
        <v>NTP Lan TD</v>
      </c>
      <c r="R19" s="134" t="str">
        <f>_xlfn.IFNA(VLOOKUP('TKB SÁNG'!R19,DS!$A:$B,2,0),"")</f>
        <v>TH Nhung</v>
      </c>
      <c r="S19" s="134" t="str">
        <f>_xlfn.IFNA(VLOOKUP('TKB SÁNG'!S19,DS!$A:$B,2,0),"")</f>
        <v>PH Giang</v>
      </c>
      <c r="T19" s="134" t="str">
        <f>_xlfn.IFNA(VLOOKUP('TKB SÁNG'!T19,DS!$A:$B,2,0),"")</f>
        <v>HTQ Lan</v>
      </c>
      <c r="U19" s="134" t="str">
        <f>_xlfn.IFNA(VLOOKUP('TKB SÁNG'!U19,DS!$A:$B,2,0),"")</f>
        <v>NTT Thủy A</v>
      </c>
      <c r="V19" s="134" t="str">
        <f>_xlfn.IFNA(VLOOKUP('TKB SÁNG'!V19,DS!$A:$B,2,0),"")</f>
        <v>ND Vy</v>
      </c>
      <c r="W19" s="134" t="str">
        <f>_xlfn.IFNA(VLOOKUP('TKB SÁNG'!W19,DS!$A:$B,2,0),"")</f>
        <v>NTH Ngọc</v>
      </c>
      <c r="X19" s="134" t="str">
        <f>_xlfn.IFNA(VLOOKUP('TKB SÁNG'!X19,DS!$A:$B,2,0),"")</f>
        <v>ĐT Năng</v>
      </c>
      <c r="Y19" s="134" t="str">
        <f>_xlfn.IFNA(VLOOKUP('TKB SÁNG'!Y19,DS!$A:$B,2,0),"")</f>
        <v>HTH Quỳnh</v>
      </c>
      <c r="Z19" s="134" t="str">
        <f>_xlfn.IFNA(VLOOKUP('TKB SÁNG'!Z19,DS!$A:$B,2,0),"")</f>
        <v>PTM Ngân</v>
      </c>
      <c r="AA19" s="134" t="str">
        <f>_xlfn.IFNA(VLOOKUP('TKB SÁNG'!AA19,DS!$A:$B,2,0),"")</f>
        <v>NT Thành</v>
      </c>
      <c r="AB19" s="134" t="str">
        <f>_xlfn.IFNA(VLOOKUP('TKB SÁNG'!AB19,DS!$A:$B,2,0),"")</f>
        <v>NT Nga</v>
      </c>
      <c r="AC19" s="134" t="str">
        <f>_xlfn.IFNA(VLOOKUP('TKB SÁNG'!AC19,DS!$A:$B,2,0),"")</f>
        <v>NT Hảo</v>
      </c>
      <c r="AD19" s="134" t="str">
        <f>_xlfn.IFNA(VLOOKUP('TKB SÁNG'!AD19,DS!$A:$B,2,0),"")</f>
        <v>TTH Giang</v>
      </c>
      <c r="AE19" s="134" t="str">
        <f>_xlfn.IFNA(VLOOKUP('TKB SÁNG'!AE19,DS!$A:$B,2,0),"")</f>
        <v>NTT Hạnh</v>
      </c>
      <c r="AF19" s="134" t="str">
        <f>_xlfn.IFNA(VLOOKUP('TKB SÁNG'!AF19,DS!$A:$B,2,0),"")</f>
        <v>TTT Hạnh</v>
      </c>
      <c r="AG19" s="134" t="str">
        <f>_xlfn.IFNA(VLOOKUP('TKB SÁNG'!AG19,DS!$A:$B,2,0),"")</f>
        <v>PTN Trâm</v>
      </c>
      <c r="AH19" s="134" t="str">
        <f>_xlfn.IFNA(VLOOKUP('TKB SÁNG'!AH19,DS!$A:$B,2,0),"")</f>
        <v>LT Loan</v>
      </c>
      <c r="AI19" s="134" t="str">
        <f>_xlfn.IFNA(VLOOKUP('TKB SÁNG'!AI19,DS!$A:$B,2,0),"")</f>
        <v>ĐH Lan</v>
      </c>
      <c r="AJ19" s="134" t="str">
        <f>_xlfn.IFNA(VLOOKUP('TKB SÁNG'!AJ19,DS!$A:$B,2,0),"")</f>
        <v>ĐT Hóa</v>
      </c>
      <c r="AK19" s="134" t="str">
        <f>_xlfn.IFNA(VLOOKUP('TKB SÁNG'!AK19,DS!$A:$B,2,0),"")</f>
        <v>NTT Thủy Đ</v>
      </c>
      <c r="AL19" s="134" t="str">
        <f>_xlfn.IFNA(VLOOKUP('TKB SÁNG'!AL19,DS!$A:$B,2,0),"")</f>
        <v>TT Hương</v>
      </c>
      <c r="AM19" s="134" t="str">
        <f>_xlfn.IFNA(VLOOKUP('TKB SÁNG'!AM19,DS!$A:$B,2,0),"")</f>
        <v>TTT Hiền</v>
      </c>
      <c r="AN19" s="134" t="str">
        <f>_xlfn.IFNA(VLOOKUP('TKB SÁNG'!AN19,DS!$A:$B,2,0),"")</f>
        <v>NH Vi</v>
      </c>
      <c r="AO19" s="134" t="str">
        <f>_xlfn.IFNA(VLOOKUP('TKB SÁNG'!AO19,DS!$A:$B,2,0),"")</f>
        <v>TTT Hương</v>
      </c>
      <c r="AP19" s="134" t="str">
        <f>_xlfn.IFNA(VLOOKUP('TKB SÁNG'!AP19,DS!$A:$B,2,0),"")</f>
        <v>VH Giang</v>
      </c>
      <c r="AQ19" s="135" t="str">
        <f>_xlfn.IFNA(VLOOKUP('TKB SÁNG'!AQ19,DS!$A:$B,2,0),"")</f>
        <v>PTT Linh</v>
      </c>
      <c r="AR19" s="134" t="str">
        <f>_xlfn.IFNA(VLOOKUP('TKB SÁNG'!AR19,DS!$A:$B,2,0),"")</f>
        <v>TT Quyên</v>
      </c>
      <c r="AS19" s="134" t="str">
        <f>_xlfn.IFNA(VLOOKUP('TKB SÁNG'!AS19,DS!$A:$B,2,0),"")</f>
        <v/>
      </c>
    </row>
    <row r="20" spans="1:45" ht="13">
      <c r="A20" s="229"/>
      <c r="B20" s="66">
        <v>4</v>
      </c>
      <c r="C20" s="235" t="s">
        <v>164</v>
      </c>
      <c r="D20" s="147" t="str">
        <f>'TKB SÁNG'!D20</f>
        <v>NT - HỌA</v>
      </c>
      <c r="E20" s="147" t="str">
        <f>'TKB SÁNG'!E20</f>
        <v>NT - HỌA</v>
      </c>
      <c r="F20" s="147" t="str">
        <f>'TKB SÁNG'!F20</f>
        <v>NT - NHẠC</v>
      </c>
      <c r="G20" s="147" t="str">
        <f>'TKB SÁNG'!G20</f>
        <v>LSĐL - Đ</v>
      </c>
      <c r="H20" s="147" t="str">
        <f>'TKB SÁNG'!H20</f>
        <v>LSĐL - Đ</v>
      </c>
      <c r="I20" s="147" t="str">
        <f>'TKB SÁNG'!I20</f>
        <v>GDTC</v>
      </c>
      <c r="J20" s="147" t="str">
        <f>'TKB SÁNG'!J20</f>
        <v>LSĐL - Đ</v>
      </c>
      <c r="K20" s="147" t="str">
        <f>'TKB SÁNG'!K20</f>
        <v>TOÁN</v>
      </c>
      <c r="L20" s="147" t="str">
        <f>'TKB SÁNG'!L20</f>
        <v>CÔNG NGHỆ</v>
      </c>
      <c r="M20" s="147" t="str">
        <f>'TKB SÁNG'!M20</f>
        <v>KHTN</v>
      </c>
      <c r="N20" s="147" t="str">
        <f>'TKB SÁNG'!N20</f>
        <v>GDTC</v>
      </c>
      <c r="O20" s="147" t="str">
        <f>'TKB SÁNG'!O20</f>
        <v>C,NGHỆ</v>
      </c>
      <c r="P20" s="147" t="str">
        <f>'TKB SÁNG'!P20</f>
        <v>VĂN</v>
      </c>
      <c r="Q20" s="148" t="str">
        <f>'TKB SÁNG'!Q20</f>
        <v>KHTN</v>
      </c>
      <c r="R20" s="148" t="str">
        <f>'TKB SÁNG'!R20</f>
        <v>VĂN</v>
      </c>
      <c r="S20" s="148" t="str">
        <f>'TKB SÁNG'!S20</f>
        <v>TOÁN</v>
      </c>
      <c r="T20" s="148" t="str">
        <f>'TKB SÁNG'!T20</f>
        <v>TOÁN</v>
      </c>
      <c r="U20" s="148" t="str">
        <f>'TKB SÁNG'!U20</f>
        <v>KHTN - S</v>
      </c>
      <c r="V20" s="148" t="str">
        <f>'TKB SÁNG'!V20</f>
        <v>KHTN - L</v>
      </c>
      <c r="W20" s="148" t="str">
        <f>'TKB SÁNG'!W20</f>
        <v>GDTC</v>
      </c>
      <c r="X20" s="148" t="str">
        <f>'TKB SÁNG'!X20</f>
        <v>TOÁN</v>
      </c>
      <c r="Y20" s="148" t="str">
        <f>'TKB SÁNG'!Y20</f>
        <v>LSĐL - S</v>
      </c>
      <c r="Z20" s="148" t="str">
        <f>'TKB SÁNG'!Z20</f>
        <v>TOÁN</v>
      </c>
      <c r="AA20" s="148" t="str">
        <f>'TKB SÁNG'!AA20</f>
        <v>ANH</v>
      </c>
      <c r="AB20" s="148" t="str">
        <f>'TKB SÁNG'!AB20</f>
        <v>GDTC</v>
      </c>
      <c r="AC20" s="148" t="str">
        <f>'TKB SÁNG'!AC20</f>
        <v>VĂN</v>
      </c>
      <c r="AD20" s="148" t="str">
        <f>'TKB SÁNG'!AD20</f>
        <v>NT - NHẠC</v>
      </c>
      <c r="AE20" s="148" t="str">
        <f>'TKB SÁNG'!AE20</f>
        <v>LSĐL - S</v>
      </c>
      <c r="AF20" s="148" t="str">
        <f>'TKB SÁNG'!AF20</f>
        <v>TOÁN</v>
      </c>
      <c r="AG20" s="149" t="str">
        <f>'TKB SÁNG'!AG20</f>
        <v>KHTN - L</v>
      </c>
      <c r="AH20" s="149" t="str">
        <f>'TKB SÁNG'!AH20</f>
        <v>GDTC</v>
      </c>
      <c r="AI20" s="148" t="str">
        <f>'TKB SÁNG'!AI20</f>
        <v>TOÁN</v>
      </c>
      <c r="AJ20" s="148" t="str">
        <f>'TKB SÁNG'!AJ20</f>
        <v>ANH</v>
      </c>
      <c r="AK20" s="148" t="str">
        <f>'TKB SÁNG'!AK20</f>
        <v>VĂN</v>
      </c>
      <c r="AL20" s="148" t="str">
        <f>'TKB SÁNG'!AL20</f>
        <v>TOÁN</v>
      </c>
      <c r="AM20" s="148" t="str">
        <f>'TKB SÁNG'!AM20</f>
        <v>CÔNG NGHỆ</v>
      </c>
      <c r="AN20" s="148" t="str">
        <f>'TKB SÁNG'!AN20</f>
        <v>VĂN</v>
      </c>
      <c r="AO20" s="148" t="str">
        <f>'TKB SÁNG'!AO20</f>
        <v>KHTN - S</v>
      </c>
      <c r="AP20" s="148" t="str">
        <f>'TKB SÁNG'!AP20</f>
        <v>TOÁN</v>
      </c>
      <c r="AQ20" s="148" t="str">
        <f>'TKB SÁNG'!AQ20</f>
        <v>LSĐL - S</v>
      </c>
      <c r="AR20" s="148" t="str">
        <f>'TKB SÁNG'!AR20</f>
        <v>ANH</v>
      </c>
      <c r="AS20" s="148">
        <f>'TKB SÁNG'!AS20</f>
        <v>0</v>
      </c>
    </row>
    <row r="21" spans="1:45">
      <c r="A21" s="229"/>
      <c r="B21" s="161"/>
      <c r="C21" s="234"/>
      <c r="D21" s="133" t="str">
        <f>_xlfn.IFNA(VLOOKUP('TKB SÁNG'!D21,DS!$A:$B,2,0),"")</f>
        <v>LN Anh</v>
      </c>
      <c r="E21" s="133" t="str">
        <f>_xlfn.IFNA(VLOOKUP('TKB SÁNG'!E21,DS!$A:$B,2,0),"")</f>
        <v>PTT Linh</v>
      </c>
      <c r="F21" s="133" t="str">
        <f>_xlfn.IFNA(VLOOKUP('TKB SÁNG'!F21,DS!$A:$B,2,0),"")</f>
        <v>NMT Linh</v>
      </c>
      <c r="G21" s="133" t="str">
        <f>_xlfn.IFNA(VLOOKUP('TKB SÁNG'!G21,DS!$A:$B,2,0),"")</f>
        <v>VH Giang</v>
      </c>
      <c r="H21" s="133" t="str">
        <f>_xlfn.IFNA(VLOOKUP('TKB SÁNG'!H21,DS!$A:$B,2,0),"")</f>
        <v>LTA Nguyệt</v>
      </c>
      <c r="I21" s="133" t="str">
        <f>_xlfn.IFNA(VLOOKUP('TKB SÁNG'!I21,DS!$A:$B,2,0),"")</f>
        <v>NTP Lan TD</v>
      </c>
      <c r="J21" s="133" t="str">
        <f>_xlfn.IFNA(VLOOKUP('TKB SÁNG'!J21,DS!$A:$B,2,0),"")</f>
        <v>NTT Thủy Đ</v>
      </c>
      <c r="K21" s="133" t="str">
        <f>_xlfn.IFNA(VLOOKUP('TKB SÁNG'!K21,DS!$A:$B,2,0),"")</f>
        <v>TX Điện</v>
      </c>
      <c r="L21" s="133" t="str">
        <f>_xlfn.IFNA(VLOOKUP('TKB SÁNG'!L21,DS!$A:$B,2,0),"")</f>
        <v>NH Thúy</v>
      </c>
      <c r="M21" s="133" t="str">
        <f>_xlfn.IFNA(VLOOKUP('TKB SÁNG'!M21,DS!$A:$B,2,0),"")</f>
        <v>TT Loan</v>
      </c>
      <c r="N21" s="133" t="str">
        <f>_xlfn.IFNA(VLOOKUP('TKB SÁNG'!N21,DS!$A:$B,2,0),"")</f>
        <v>TTT Hạnh</v>
      </c>
      <c r="O21" s="133" t="str">
        <f>_xlfn.IFNA(VLOOKUP('TKB SÁNG'!O21,DS!$A:$B,2,0),"")</f>
        <v>PH Giang</v>
      </c>
      <c r="P21" s="133" t="str">
        <f>_xlfn.IFNA(VLOOKUP('TKB SÁNG'!P21,DS!$A:$B,2,0),"")</f>
        <v>NH Lê</v>
      </c>
      <c r="Q21" s="134" t="str">
        <f>_xlfn.IFNA(VLOOKUP('TKB SÁNG'!Q21,DS!$A:$B,2,0),"")</f>
        <v>NTN Liên</v>
      </c>
      <c r="R21" s="134" t="str">
        <f>_xlfn.IFNA(VLOOKUP('TKB SÁNG'!R21,DS!$A:$B,2,0),"")</f>
        <v>TH Nhung</v>
      </c>
      <c r="S21" s="134" t="str">
        <f>_xlfn.IFNA(VLOOKUP('TKB SÁNG'!S21,DS!$A:$B,2,0),"")</f>
        <v>NT Hà</v>
      </c>
      <c r="T21" s="134" t="str">
        <f>_xlfn.IFNA(VLOOKUP('TKB SÁNG'!T21,DS!$A:$B,2,0),"")</f>
        <v>HTQ Lan</v>
      </c>
      <c r="U21" s="134" t="str">
        <f>_xlfn.IFNA(VLOOKUP('TKB SÁNG'!U21,DS!$A:$B,2,0),"")</f>
        <v>HTH Quỳnh</v>
      </c>
      <c r="V21" s="134" t="str">
        <f>_xlfn.IFNA(VLOOKUP('TKB SÁNG'!V21,DS!$A:$B,2,0),"")</f>
        <v>PTM Ngân</v>
      </c>
      <c r="W21" s="134" t="str">
        <f>_xlfn.IFNA(VLOOKUP('TKB SÁNG'!W21,DS!$A:$B,2,0),"")</f>
        <v>NT Thành</v>
      </c>
      <c r="X21" s="134" t="str">
        <f>_xlfn.IFNA(VLOOKUP('TKB SÁNG'!X21,DS!$A:$B,2,0),"")</f>
        <v>PQ Linh</v>
      </c>
      <c r="Y21" s="134" t="str">
        <f>_xlfn.IFNA(VLOOKUP('TKB SÁNG'!Y21,DS!$A:$B,2,0),"")</f>
        <v>NT Hảo</v>
      </c>
      <c r="Z21" s="134" t="str">
        <f>_xlfn.IFNA(VLOOKUP('TKB SÁNG'!Z21,DS!$A:$B,2,0),"")</f>
        <v>NTM Thu</v>
      </c>
      <c r="AA21" s="134" t="str">
        <f>_xlfn.IFNA(VLOOKUP('TKB SÁNG'!AA21,DS!$A:$B,2,0),"")</f>
        <v>ND Vy</v>
      </c>
      <c r="AB21" s="134" t="str">
        <f>_xlfn.IFNA(VLOOKUP('TKB SÁNG'!AB21,DS!$A:$B,2,0),"")</f>
        <v>NTT Hương</v>
      </c>
      <c r="AC21" s="134" t="str">
        <f>_xlfn.IFNA(VLOOKUP('TKB SÁNG'!AC21,DS!$A:$B,2,0),"")</f>
        <v>NTT Hạnh</v>
      </c>
      <c r="AD21" s="134" t="str">
        <f>_xlfn.IFNA(VLOOKUP('TKB SÁNG'!AD21,DS!$A:$B,2,0),"")</f>
        <v>NT Lan</v>
      </c>
      <c r="AE21" s="134" t="str">
        <f>_xlfn.IFNA(VLOOKUP('TKB SÁNG'!AE21,DS!$A:$B,2,0),"")</f>
        <v>ĐT Năng</v>
      </c>
      <c r="AF21" s="134" t="str">
        <f>_xlfn.IFNA(VLOOKUP('TKB SÁNG'!AF21,DS!$A:$B,2,0),"")</f>
        <v>VT Hà</v>
      </c>
      <c r="AG21" s="134" t="str">
        <f>_xlfn.IFNA(VLOOKUP('TKB SÁNG'!AG21,DS!$A:$B,2,0),"")</f>
        <v>LT Loan</v>
      </c>
      <c r="AH21" s="134" t="str">
        <f>_xlfn.IFNA(VLOOKUP('TKB SÁNG'!AH21,DS!$A:$B,2,0),"")</f>
        <v>NĐ Duy</v>
      </c>
      <c r="AI21" s="134" t="str">
        <f>_xlfn.IFNA(VLOOKUP('TKB SÁNG'!AI21,DS!$A:$B,2,0),"")</f>
        <v>ĐH Lan</v>
      </c>
      <c r="AJ21" s="134" t="str">
        <f>_xlfn.IFNA(VLOOKUP('TKB SÁNG'!AJ21,DS!$A:$B,2,0),"")</f>
        <v>ĐT Hóa</v>
      </c>
      <c r="AK21" s="134" t="str">
        <f>_xlfn.IFNA(VLOOKUP('TKB SÁNG'!AK21,DS!$A:$B,2,0),"")</f>
        <v>NTP Lan A</v>
      </c>
      <c r="AL21" s="134" t="str">
        <f>_xlfn.IFNA(VLOOKUP('TKB SÁNG'!AL21,DS!$A:$B,2,0),"")</f>
        <v>NK Linh</v>
      </c>
      <c r="AM21" s="134" t="str">
        <f>_xlfn.IFNA(VLOOKUP('TKB SÁNG'!AM21,DS!$A:$B,2,0),"")</f>
        <v>TT Quyên</v>
      </c>
      <c r="AN21" s="134" t="str">
        <f>_xlfn.IFNA(VLOOKUP('TKB SÁNG'!AN21,DS!$A:$B,2,0),"")</f>
        <v>NH Vi</v>
      </c>
      <c r="AO21" s="134" t="str">
        <f>_xlfn.IFNA(VLOOKUP('TKB SÁNG'!AO21,DS!$A:$B,2,0),"")</f>
        <v>TT Hương</v>
      </c>
      <c r="AP21" s="134" t="str">
        <f>_xlfn.IFNA(VLOOKUP('TKB SÁNG'!AP21,DS!$A:$B,2,0),"")</f>
        <v>NTT Thủy A</v>
      </c>
      <c r="AQ21" s="134" t="str">
        <f>_xlfn.IFNA(VLOOKUP('TKB SÁNG'!AQ21,DS!$A:$B,2,0),"")</f>
        <v>ĐTH Nga</v>
      </c>
      <c r="AR21" s="134" t="str">
        <f>_xlfn.IFNA(VLOOKUP('TKB SÁNG'!AR21,DS!$A:$B,2,0),"")</f>
        <v>NPH Anh</v>
      </c>
      <c r="AS21" s="134" t="str">
        <f>_xlfn.IFNA(VLOOKUP('TKB SÁNG'!AS21,DS!$A:$B,2,0),"")</f>
        <v/>
      </c>
    </row>
    <row r="22" spans="1:45" ht="13">
      <c r="A22" s="229"/>
      <c r="B22" s="66">
        <v>5</v>
      </c>
      <c r="C22" s="235" t="s">
        <v>166</v>
      </c>
      <c r="D22" s="147">
        <f>'TKB SÁNG'!D22</f>
        <v>0</v>
      </c>
      <c r="E22" s="147">
        <f>'TKB SÁNG'!E22</f>
        <v>0</v>
      </c>
      <c r="F22" s="147">
        <f>'TKB SÁNG'!F22</f>
        <v>0</v>
      </c>
      <c r="G22" s="147">
        <f>'TKB SÁNG'!G22</f>
        <v>0</v>
      </c>
      <c r="H22" s="147">
        <f>'TKB SÁNG'!H22</f>
        <v>0</v>
      </c>
      <c r="I22" s="147">
        <f>'TKB SÁNG'!I22</f>
        <v>0</v>
      </c>
      <c r="J22" s="147">
        <f>'TKB SÁNG'!J22</f>
        <v>0</v>
      </c>
      <c r="K22" s="147">
        <f>'TKB SÁNG'!K22</f>
        <v>0</v>
      </c>
      <c r="L22" s="147">
        <f>'TKB SÁNG'!L22</f>
        <v>0</v>
      </c>
      <c r="M22" s="147">
        <f>'TKB SÁNG'!M22</f>
        <v>0</v>
      </c>
      <c r="N22" s="147">
        <f>'TKB SÁNG'!N22</f>
        <v>0</v>
      </c>
      <c r="O22" s="147">
        <f>'TKB SÁNG'!O22</f>
        <v>0</v>
      </c>
      <c r="P22" s="147">
        <f>'TKB SÁNG'!P22</f>
        <v>0</v>
      </c>
      <c r="Q22" s="148">
        <f>'TKB SÁNG'!Q22</f>
        <v>0</v>
      </c>
      <c r="R22" s="148" t="str">
        <f>'TKB SÁNG'!R22</f>
        <v>LSĐL - S</v>
      </c>
      <c r="S22" s="148">
        <f>'TKB SÁNG'!S22</f>
        <v>0</v>
      </c>
      <c r="T22" s="148">
        <f>'TKB SÁNG'!T22</f>
        <v>0</v>
      </c>
      <c r="U22" s="148">
        <f>'TKB SÁNG'!U22</f>
        <v>0</v>
      </c>
      <c r="V22" s="148">
        <f>'TKB SÁNG'!V22</f>
        <v>0</v>
      </c>
      <c r="W22" s="148">
        <f>'TKB SÁNG'!W22</f>
        <v>0</v>
      </c>
      <c r="X22" s="148">
        <f>'TKB SÁNG'!X22</f>
        <v>0</v>
      </c>
      <c r="Y22" s="148">
        <f>'TKB SÁNG'!Y22</f>
        <v>0</v>
      </c>
      <c r="Z22" s="149">
        <f>'TKB SÁNG'!Z22</f>
        <v>0</v>
      </c>
      <c r="AA22" s="148">
        <f>'TKB SÁNG'!AA22</f>
        <v>0</v>
      </c>
      <c r="AB22" s="148">
        <f>'TKB SÁNG'!AB22</f>
        <v>0</v>
      </c>
      <c r="AC22" s="148">
        <f>'TKB SÁNG'!AC22</f>
        <v>0</v>
      </c>
      <c r="AD22" s="148">
        <f>'TKB SÁNG'!AD22</f>
        <v>0</v>
      </c>
      <c r="AE22" s="148" t="str">
        <f>'TKB SÁNG'!AE22</f>
        <v>ANH</v>
      </c>
      <c r="AF22" s="149" t="str">
        <f>'TKB SÁNG'!AF22</f>
        <v>TOÁN</v>
      </c>
      <c r="AG22" s="148" t="str">
        <f>'TKB SÁNG'!AG22</f>
        <v>TIN HỌC</v>
      </c>
      <c r="AH22" s="149" t="str">
        <f>'TKB SÁNG'!AH22</f>
        <v>KHTN - S</v>
      </c>
      <c r="AI22" s="150" t="str">
        <f>'TKB SÁNG'!AI22</f>
        <v>NT - HỌA</v>
      </c>
      <c r="AJ22" s="150" t="str">
        <f>'TKB SÁNG'!AJ22</f>
        <v>VĂN</v>
      </c>
      <c r="AK22" s="150" t="str">
        <f>'TKB SÁNG'!AK22</f>
        <v>VĂN</v>
      </c>
      <c r="AL22" s="150" t="str">
        <f>'TKB SÁNG'!AL22</f>
        <v>HĐTN - L</v>
      </c>
      <c r="AM22" s="150" t="str">
        <f>'TKB SÁNG'!AM22</f>
        <v>NT - NHẠC</v>
      </c>
      <c r="AN22" s="150" t="str">
        <f>'TKB SÁNG'!AN22</f>
        <v>HĐTN</v>
      </c>
      <c r="AO22" s="150" t="str">
        <f>'TKB SÁNG'!AO22</f>
        <v>ANH</v>
      </c>
      <c r="AP22" s="150" t="str">
        <f>'TKB SÁNG'!AP22</f>
        <v>TOÁN</v>
      </c>
      <c r="AQ22" s="150" t="str">
        <f>'TKB SÁNG'!AQ22</f>
        <v>TOÁN</v>
      </c>
      <c r="AR22" s="150" t="str">
        <f>'TKB SÁNG'!AR22</f>
        <v>ANH</v>
      </c>
      <c r="AS22" s="150">
        <f>'TKB SÁNG'!AS22</f>
        <v>0</v>
      </c>
    </row>
    <row r="23" spans="1:45" ht="12" thickBot="1">
      <c r="A23" s="237"/>
      <c r="B23" s="70"/>
      <c r="C23" s="236"/>
      <c r="D23" s="151" t="str">
        <f>_xlfn.IFNA(VLOOKUP('TKB SÁNG'!D23,DS!$A:$B,2,0),"")</f>
        <v/>
      </c>
      <c r="E23" s="151" t="str">
        <f>_xlfn.IFNA(VLOOKUP('TKB SÁNG'!E23,DS!$A:$B,2,0),"")</f>
        <v/>
      </c>
      <c r="F23" s="151" t="str">
        <f>_xlfn.IFNA(VLOOKUP('TKB SÁNG'!F23,DS!$A:$B,2,0),"")</f>
        <v/>
      </c>
      <c r="G23" s="151" t="str">
        <f>_xlfn.IFNA(VLOOKUP('TKB SÁNG'!G23,DS!$A:$B,2,0),"")</f>
        <v/>
      </c>
      <c r="H23" s="151" t="str">
        <f>_xlfn.IFNA(VLOOKUP('TKB SÁNG'!H23,DS!$A:$B,2,0),"")</f>
        <v/>
      </c>
      <c r="I23" s="151" t="str">
        <f>_xlfn.IFNA(VLOOKUP('TKB SÁNG'!I23,DS!$A:$B,2,0),"")</f>
        <v/>
      </c>
      <c r="J23" s="151" t="str">
        <f>_xlfn.IFNA(VLOOKUP('TKB SÁNG'!J23,DS!$A:$B,2,0),"")</f>
        <v/>
      </c>
      <c r="K23" s="151" t="str">
        <f>_xlfn.IFNA(VLOOKUP('TKB SÁNG'!K23,DS!$A:$B,2,0),"")</f>
        <v/>
      </c>
      <c r="L23" s="151" t="str">
        <f>_xlfn.IFNA(VLOOKUP('TKB SÁNG'!L23,DS!$A:$B,2,0),"")</f>
        <v/>
      </c>
      <c r="M23" s="151" t="str">
        <f>_xlfn.IFNA(VLOOKUP('TKB SÁNG'!M23,DS!$A:$B,2,0),"")</f>
        <v/>
      </c>
      <c r="N23" s="151" t="str">
        <f>_xlfn.IFNA(VLOOKUP('TKB SÁNG'!N23,DS!$A:$B,2,0),"")</f>
        <v/>
      </c>
      <c r="O23" s="151" t="str">
        <f>_xlfn.IFNA(VLOOKUP('TKB SÁNG'!O23,DS!$A:$B,2,0),"")</f>
        <v/>
      </c>
      <c r="P23" s="151" t="str">
        <f>_xlfn.IFNA(VLOOKUP('TKB SÁNG'!P23,DS!$A:$B,2,0),"")</f>
        <v/>
      </c>
      <c r="Q23" s="152" t="str">
        <f>_xlfn.IFNA(VLOOKUP('TKB SÁNG'!Q23,DS!$A:$B,2,0),"")</f>
        <v/>
      </c>
      <c r="R23" s="152" t="str">
        <f>_xlfn.IFNA(VLOOKUP('TKB SÁNG'!R23,DS!$A:$B,2,0),"")</f>
        <v>NTP Lan B</v>
      </c>
      <c r="S23" s="152" t="str">
        <f>_xlfn.IFNA(VLOOKUP('TKB SÁNG'!S23,DS!$A:$B,2,0),"")</f>
        <v/>
      </c>
      <c r="T23" s="152" t="str">
        <f>_xlfn.IFNA(VLOOKUP('TKB SÁNG'!T23,DS!$A:$B,2,0),"")</f>
        <v/>
      </c>
      <c r="U23" s="152" t="str">
        <f>_xlfn.IFNA(VLOOKUP('TKB SÁNG'!U23,DS!$A:$B,2,0),"")</f>
        <v/>
      </c>
      <c r="V23" s="152" t="str">
        <f>_xlfn.IFNA(VLOOKUP('TKB SÁNG'!V23,DS!$A:$B,2,0),"")</f>
        <v/>
      </c>
      <c r="W23" s="152" t="str">
        <f>_xlfn.IFNA(VLOOKUP('TKB SÁNG'!W23,DS!$A:$B,2,0),"")</f>
        <v/>
      </c>
      <c r="X23" s="152" t="str">
        <f>_xlfn.IFNA(VLOOKUP('TKB SÁNG'!X23,DS!$A:$B,2,0),"")</f>
        <v/>
      </c>
      <c r="Y23" s="152" t="str">
        <f>_xlfn.IFNA(VLOOKUP('TKB SÁNG'!Y23,DS!$A:$B,2,0),"")</f>
        <v/>
      </c>
      <c r="Z23" s="152" t="str">
        <f>_xlfn.IFNA(VLOOKUP('TKB SÁNG'!Z23,DS!$A:$B,2,0),"")</f>
        <v/>
      </c>
      <c r="AA23" s="152" t="str">
        <f>_xlfn.IFNA(VLOOKUP('TKB SÁNG'!AA23,DS!$A:$B,2,0),"")</f>
        <v/>
      </c>
      <c r="AB23" s="152" t="str">
        <f>_xlfn.IFNA(VLOOKUP('TKB SÁNG'!AB23,DS!$A:$B,2,0),"")</f>
        <v/>
      </c>
      <c r="AC23" s="152" t="str">
        <f>_xlfn.IFNA(VLOOKUP('TKB SÁNG'!AC23,DS!$A:$B,2,0),"")</f>
        <v/>
      </c>
      <c r="AD23" s="152" t="str">
        <f>_xlfn.IFNA(VLOOKUP('TKB SÁNG'!AD23,DS!$A:$B,2,0),"")</f>
        <v/>
      </c>
      <c r="AE23" s="152" t="str">
        <f>_xlfn.IFNA(VLOOKUP('TKB SÁNG'!AE23,DS!$A:$B,2,0),"")</f>
        <v>BL Phương</v>
      </c>
      <c r="AF23" s="152" t="str">
        <f>_xlfn.IFNA(VLOOKUP('TKB SÁNG'!AF23,DS!$A:$B,2,0),"")</f>
        <v>VT Hà</v>
      </c>
      <c r="AG23" s="152" t="str">
        <f>_xlfn.IFNA(VLOOKUP('TKB SÁNG'!AG23,DS!$A:$B,2,0),"")</f>
        <v>NT Hà</v>
      </c>
      <c r="AH23" s="152" t="str">
        <f>_xlfn.IFNA(VLOOKUP('TKB SÁNG'!AH23,DS!$A:$B,2,0),"")</f>
        <v>TT Hương</v>
      </c>
      <c r="AI23" s="153" t="str">
        <f>_xlfn.IFNA(VLOOKUP('TKB SÁNG'!AI23,DS!$A:$B,2,0),"")</f>
        <v>LN Anh</v>
      </c>
      <c r="AJ23" s="153" t="str">
        <f>_xlfn.IFNA(VLOOKUP('TKB SÁNG'!AJ23,DS!$A:$B,2,0),"")</f>
        <v>LTA Nguyệt</v>
      </c>
      <c r="AK23" s="153" t="str">
        <f>_xlfn.IFNA(VLOOKUP('TKB SÁNG'!AK23,DS!$A:$B,2,0),"")</f>
        <v>NTP Lan A</v>
      </c>
      <c r="AL23" s="153" t="str">
        <f>_xlfn.IFNA(VLOOKUP('TKB SÁNG'!AL23,DS!$A:$B,2,0),"")</f>
        <v>LT Loan</v>
      </c>
      <c r="AM23" s="153" t="str">
        <f>_xlfn.IFNA(VLOOKUP('TKB SÁNG'!AM23,DS!$A:$B,2,0),"")</f>
        <v>NT Lan</v>
      </c>
      <c r="AN23" s="153" t="str">
        <f>_xlfn.IFNA(VLOOKUP('TKB SÁNG'!AN23,DS!$A:$B,2,0),"")</f>
        <v>PH Minh</v>
      </c>
      <c r="AO23" s="153" t="str">
        <f>_xlfn.IFNA(VLOOKUP('TKB SÁNG'!AO23,DS!$A:$B,2,0),"")</f>
        <v>ĐT Hòa</v>
      </c>
      <c r="AP23" s="153" t="str">
        <f>_xlfn.IFNA(VLOOKUP('TKB SÁNG'!AP23,DS!$A:$B,2,0),"")</f>
        <v>NTT Thủy A</v>
      </c>
      <c r="AQ23" s="153" t="str">
        <f>_xlfn.IFNA(VLOOKUP('TKB SÁNG'!AQ23,DS!$A:$B,2,0),"")</f>
        <v>NTM Thu</v>
      </c>
      <c r="AR23" s="153" t="str">
        <f>_xlfn.IFNA(VLOOKUP('TKB SÁNG'!AR23,DS!$A:$B,2,0),"")</f>
        <v>NPH Anh</v>
      </c>
      <c r="AS23" s="153" t="str">
        <f>_xlfn.IFNA(VLOOKUP('TKB SÁNG'!AS23,DS!$A:$B,2,0),"")</f>
        <v/>
      </c>
    </row>
    <row r="24" spans="1:45">
      <c r="A24" s="228" t="s">
        <v>4</v>
      </c>
      <c r="B24" s="231">
        <v>1</v>
      </c>
      <c r="C24" s="238" t="s">
        <v>151</v>
      </c>
      <c r="D24" s="154" t="str">
        <f>'TKB SÁNG'!D24</f>
        <v>KHTN</v>
      </c>
      <c r="E24" s="154" t="str">
        <f>'TKB SÁNG'!E24</f>
        <v>VĂN</v>
      </c>
      <c r="F24" s="154" t="str">
        <f>'TKB SÁNG'!F24</f>
        <v>ANH</v>
      </c>
      <c r="G24" s="154" t="str">
        <f>'TKB SÁNG'!G24</f>
        <v>ANH</v>
      </c>
      <c r="H24" s="154" t="str">
        <f>'TKB SÁNG'!H24</f>
        <v>NT - HỌA</v>
      </c>
      <c r="I24" s="154" t="str">
        <f>'TKB SÁNG'!I24</f>
        <v>KHTN</v>
      </c>
      <c r="J24" s="154" t="str">
        <f>'TKB SÁNG'!J24</f>
        <v>KHTN</v>
      </c>
      <c r="K24" s="154" t="str">
        <f>'TKB SÁNG'!K24</f>
        <v>NT - NHẠC</v>
      </c>
      <c r="L24" s="154" t="str">
        <f>'TKB SÁNG'!L24</f>
        <v>TOÁN</v>
      </c>
      <c r="M24" s="154" t="str">
        <f>'TKB SÁNG'!M24</f>
        <v>GDTC</v>
      </c>
      <c r="N24" s="154" t="str">
        <f>'TKB SÁNG'!N24</f>
        <v>TOÁN</v>
      </c>
      <c r="O24" s="154" t="str">
        <f>'TKB SÁNG'!O24</f>
        <v>VĂN</v>
      </c>
      <c r="P24" s="154" t="str">
        <f>'TKB SÁNG'!P24</f>
        <v>KHTN</v>
      </c>
      <c r="Q24" s="132" t="str">
        <f>'TKB SÁNG'!Q24</f>
        <v>CÔNG NGHỆ</v>
      </c>
      <c r="R24" s="132" t="str">
        <f>'TKB SÁNG'!R24</f>
        <v>ANH</v>
      </c>
      <c r="S24" s="132" t="str">
        <f>'TKB SÁNG'!S24</f>
        <v>KHTN - S</v>
      </c>
      <c r="T24" s="132" t="str">
        <f>'TKB SÁNG'!T24</f>
        <v>LSĐL - S</v>
      </c>
      <c r="U24" s="132" t="str">
        <f>'TKB SÁNG'!U24</f>
        <v>GDTC</v>
      </c>
      <c r="V24" s="132" t="str">
        <f>'TKB SÁNG'!V24</f>
        <v>VĂN</v>
      </c>
      <c r="W24" s="132" t="str">
        <f>'TKB SÁNG'!W24</f>
        <v>ANH</v>
      </c>
      <c r="X24" s="132" t="str">
        <f>'TKB SÁNG'!X24</f>
        <v>VĂN</v>
      </c>
      <c r="Y24" s="132" t="str">
        <f>'TKB SÁNG'!Y24</f>
        <v>VĂN</v>
      </c>
      <c r="Z24" s="132" t="str">
        <f>'TKB SÁNG'!Z24</f>
        <v>CÔNG NGHỆ</v>
      </c>
      <c r="AA24" s="132" t="str">
        <f>'TKB SÁNG'!AA24</f>
        <v>ANH</v>
      </c>
      <c r="AB24" s="132" t="str">
        <f>'TKB SÁNG'!AB24</f>
        <v>KHTN - L</v>
      </c>
      <c r="AC24" s="132" t="str">
        <f>'TKB SÁNG'!AC24</f>
        <v>VĂN</v>
      </c>
      <c r="AD24" s="132" t="str">
        <f>'TKB SÁNG'!AD24</f>
        <v>TOÁN</v>
      </c>
      <c r="AE24" s="132" t="str">
        <f>'TKB SÁNG'!AE24</f>
        <v>KHTN - H</v>
      </c>
      <c r="AF24" s="132" t="str">
        <f>'TKB SÁNG'!AF24</f>
        <v>ANH</v>
      </c>
      <c r="AG24" s="132" t="str">
        <f>'TKB SÁNG'!AG24</f>
        <v>ANH</v>
      </c>
      <c r="AH24" s="132" t="str">
        <f>'TKB SÁNG'!AH24</f>
        <v>LSĐL - Đ</v>
      </c>
      <c r="AI24" s="132" t="str">
        <f>'TKB SÁNG'!AI24</f>
        <v>TOÁN</v>
      </c>
      <c r="AJ24" s="132" t="str">
        <f>'TKB SÁNG'!AJ24</f>
        <v>KHTN - L</v>
      </c>
      <c r="AK24" s="132" t="str">
        <f>'TKB SÁNG'!AK24</f>
        <v>LSĐL - S</v>
      </c>
      <c r="AL24" s="132" t="str">
        <f>'TKB SÁNG'!AL24</f>
        <v>NT - NHẠC</v>
      </c>
      <c r="AM24" s="132" t="str">
        <f>'TKB SÁNG'!AM24</f>
        <v>NT - HỌA</v>
      </c>
      <c r="AN24" s="132" t="str">
        <f>'TKB SÁNG'!AN24</f>
        <v>CÔNG NGHỆ</v>
      </c>
      <c r="AO24" s="132" t="str">
        <f>'TKB SÁNG'!AO24</f>
        <v>VĂN</v>
      </c>
      <c r="AP24" s="132" t="str">
        <f>'TKB SÁNG'!AP24</f>
        <v>KHTN - H</v>
      </c>
      <c r="AQ24" s="140" t="str">
        <f>'TKB SÁNG'!AQ24</f>
        <v>TOÁN</v>
      </c>
      <c r="AR24" s="132" t="str">
        <f>'TKB SÁNG'!AR24</f>
        <v>GDTC</v>
      </c>
      <c r="AS24" s="132">
        <f>'TKB SÁNG'!AS24</f>
        <v>0</v>
      </c>
    </row>
    <row r="25" spans="1:45">
      <c r="A25" s="229"/>
      <c r="B25" s="232"/>
      <c r="C25" s="234"/>
      <c r="D25" s="133" t="str">
        <f>_xlfn.IFNA(VLOOKUP('TKB SÁNG'!D25,DS!$A:$B,2,0),"")</f>
        <v>NTN Liên</v>
      </c>
      <c r="E25" s="133" t="str">
        <f>_xlfn.IFNA(VLOOKUP('TKB SÁNG'!E25,DS!$A:$B,2,0),"")</f>
        <v>VB Hạnh</v>
      </c>
      <c r="F25" s="133" t="str">
        <f>_xlfn.IFNA(VLOOKUP('TKB SÁNG'!F25,DS!$A:$B,2,0),"")</f>
        <v>TTT Hiền</v>
      </c>
      <c r="G25" s="133" t="str">
        <f>_xlfn.IFNA(VLOOKUP('TKB SÁNG'!G25,DS!$A:$B,2,0),"")</f>
        <v>NTH Mai</v>
      </c>
      <c r="H25" s="133" t="str">
        <f>_xlfn.IFNA(VLOOKUP('TKB SÁNG'!H25,DS!$A:$B,2,0),"")</f>
        <v>LN Anh</v>
      </c>
      <c r="I25" s="133" t="str">
        <f>_xlfn.IFNA(VLOOKUP('TKB SÁNG'!I25,DS!$A:$B,2,0),"")</f>
        <v>TT Hồng</v>
      </c>
      <c r="J25" s="133" t="str">
        <f>_xlfn.IFNA(VLOOKUP('TKB SÁNG'!J25,DS!$A:$B,2,0),"")</f>
        <v>TT Loan</v>
      </c>
      <c r="K25" s="133" t="str">
        <f>_xlfn.IFNA(VLOOKUP('TKB SÁNG'!K25,DS!$A:$B,2,0),"")</f>
        <v>NT Lan</v>
      </c>
      <c r="L25" s="133" t="str">
        <f>_xlfn.IFNA(VLOOKUP('TKB SÁNG'!L25,DS!$A:$B,2,0),"")</f>
        <v>HT Hạnh</v>
      </c>
      <c r="M25" s="133" t="str">
        <f>_xlfn.IFNA(VLOOKUP('TKB SÁNG'!M25,DS!$A:$B,2,0),"")</f>
        <v>NTT Hương</v>
      </c>
      <c r="N25" s="133" t="str">
        <f>_xlfn.IFNA(VLOOKUP('TKB SÁNG'!N25,DS!$A:$B,2,0),"")</f>
        <v>LP Thảo</v>
      </c>
      <c r="O25" s="133" t="str">
        <f>_xlfn.IFNA(VLOOKUP('TKB SÁNG'!O25,DS!$A:$B,2,0),"")</f>
        <v>TTN Anh</v>
      </c>
      <c r="P25" s="133" t="str">
        <f>_xlfn.IFNA(VLOOKUP('TKB SÁNG'!P25,DS!$A:$B,2,0),"")</f>
        <v>ĐĐ Hưng</v>
      </c>
      <c r="Q25" s="134" t="str">
        <f>_xlfn.IFNA(VLOOKUP('TKB SÁNG'!Q25,DS!$A:$B,2,0),"")</f>
        <v>NH Thúy</v>
      </c>
      <c r="R25" s="134" t="str">
        <f>_xlfn.IFNA(VLOOKUP('TKB SÁNG'!R25,DS!$A:$B,2,0),"")</f>
        <v>BL Phương</v>
      </c>
      <c r="S25" s="134" t="str">
        <f>_xlfn.IFNA(VLOOKUP('TKB SÁNG'!S25,DS!$A:$B,2,0),"")</f>
        <v>TTT Hằng</v>
      </c>
      <c r="T25" s="134" t="str">
        <f>_xlfn.IFNA(VLOOKUP('TKB SÁNG'!T25,DS!$A:$B,2,0),"")</f>
        <v>VTT Nhàn</v>
      </c>
      <c r="U25" s="134" t="str">
        <f>_xlfn.IFNA(VLOOKUP('TKB SÁNG'!U25,DS!$A:$B,2,0),"")</f>
        <v>NTP Lan TD</v>
      </c>
      <c r="V25" s="134" t="str">
        <f>_xlfn.IFNA(VLOOKUP('TKB SÁNG'!V25,DS!$A:$B,2,0),"")</f>
        <v>TT Thùy</v>
      </c>
      <c r="W25" s="134" t="str">
        <f>_xlfn.IFNA(VLOOKUP('TKB SÁNG'!W25,DS!$A:$B,2,0),"")</f>
        <v>VNT Trang</v>
      </c>
      <c r="X25" s="134" t="str">
        <f>_xlfn.IFNA(VLOOKUP('TKB SÁNG'!X25,DS!$A:$B,2,0),"")</f>
        <v>BTT Hương</v>
      </c>
      <c r="Y25" s="134" t="str">
        <f>_xlfn.IFNA(VLOOKUP('TKB SÁNG'!Y25,DS!$A:$B,2,0),"")</f>
        <v>NH Lê</v>
      </c>
      <c r="Z25" s="134" t="str">
        <f>_xlfn.IFNA(VLOOKUP('TKB SÁNG'!Z25,DS!$A:$B,2,0),"")</f>
        <v>PH Giang</v>
      </c>
      <c r="AA25" s="134" t="str">
        <f>_xlfn.IFNA(VLOOKUP('TKB SÁNG'!AA25,DS!$A:$B,2,0),"")</f>
        <v>ND Vy</v>
      </c>
      <c r="AB25" s="134" t="str">
        <f>_xlfn.IFNA(VLOOKUP('TKB SÁNG'!AB25,DS!$A:$B,2,0),"")</f>
        <v>PTM Ngân</v>
      </c>
      <c r="AC25" s="134" t="str">
        <f>_xlfn.IFNA(VLOOKUP('TKB SÁNG'!AC25,DS!$A:$B,2,0),"")</f>
        <v>NTT Hạnh</v>
      </c>
      <c r="AD25" s="134" t="str">
        <f>_xlfn.IFNA(VLOOKUP('TKB SÁNG'!AD25,DS!$A:$B,2,0),"")</f>
        <v>NTT Thủy B</v>
      </c>
      <c r="AE25" s="134" t="str">
        <f>_xlfn.IFNA(VLOOKUP('TKB SÁNG'!AE25,DS!$A:$B,2,0),"")</f>
        <v>NH Anh</v>
      </c>
      <c r="AF25" s="134" t="str">
        <f>_xlfn.IFNA(VLOOKUP('TKB SÁNG'!AF25,DS!$A:$B,2,0),"")</f>
        <v>NTH Quyên</v>
      </c>
      <c r="AG25" s="134" t="str">
        <f>_xlfn.IFNA(VLOOKUP('TKB SÁNG'!AG25,DS!$A:$B,2,0),"")</f>
        <v>NPH Anh</v>
      </c>
      <c r="AH25" s="134" t="str">
        <f>_xlfn.IFNA(VLOOKUP('TKB SÁNG'!AH25,DS!$A:$B,2,0),"")</f>
        <v>VH Giang</v>
      </c>
      <c r="AI25" s="134" t="str">
        <f>_xlfn.IFNA(VLOOKUP('TKB SÁNG'!AI25,DS!$A:$B,2,0),"")</f>
        <v>ĐH Lan</v>
      </c>
      <c r="AJ25" s="134" t="str">
        <f>_xlfn.IFNA(VLOOKUP('TKB SÁNG'!AJ25,DS!$A:$B,2,0),"")</f>
        <v>NTT Đông</v>
      </c>
      <c r="AK25" s="134" t="str">
        <f>_xlfn.IFNA(VLOOKUP('TKB SÁNG'!AK25,DS!$A:$B,2,0),"")</f>
        <v>NT Hảo</v>
      </c>
      <c r="AL25" s="134" t="str">
        <f>_xlfn.IFNA(VLOOKUP('TKB SÁNG'!AL25,DS!$A:$B,2,0),"")</f>
        <v>NMT Linh</v>
      </c>
      <c r="AM25" s="134" t="str">
        <f>_xlfn.IFNA(VLOOKUP('TKB SÁNG'!AM25,DS!$A:$B,2,0),"")</f>
        <v>PTT Linh</v>
      </c>
      <c r="AN25" s="134" t="str">
        <f>_xlfn.IFNA(VLOOKUP('TKB SÁNG'!AN25,DS!$A:$B,2,0),"")</f>
        <v>TT Quyên</v>
      </c>
      <c r="AO25" s="134" t="str">
        <f>_xlfn.IFNA(VLOOKUP('TKB SÁNG'!AO25,DS!$A:$B,2,0),"")</f>
        <v>LTH Yến</v>
      </c>
      <c r="AP25" s="134" t="str">
        <f>_xlfn.IFNA(VLOOKUP('TKB SÁNG'!AP25,DS!$A:$B,2,0),"")</f>
        <v>NS Tùng</v>
      </c>
      <c r="AQ25" s="135" t="str">
        <f>_xlfn.IFNA(VLOOKUP('TKB SÁNG'!AQ25,DS!$A:$B,2,0),"")</f>
        <v>NTM Thu</v>
      </c>
      <c r="AR25" s="134" t="str">
        <f>_xlfn.IFNA(VLOOKUP('TKB SÁNG'!AR25,DS!$A:$B,2,0),"")</f>
        <v>TTT Hạnh</v>
      </c>
      <c r="AS25" s="134" t="str">
        <f>_xlfn.IFNA(VLOOKUP('TKB SÁNG'!AS25,DS!$A:$B,2,0),"")</f>
        <v/>
      </c>
    </row>
    <row r="26" spans="1:45">
      <c r="A26" s="229"/>
      <c r="B26" s="66">
        <v>2</v>
      </c>
      <c r="C26" s="235" t="s">
        <v>159</v>
      </c>
      <c r="D26" s="131" t="str">
        <f>'TKB SÁNG'!D26</f>
        <v>KHTN</v>
      </c>
      <c r="E26" s="131" t="str">
        <f>'TKB SÁNG'!E26</f>
        <v>KHTN</v>
      </c>
      <c r="F26" s="131" t="str">
        <f>'TKB SÁNG'!F26</f>
        <v>LSĐL - Đ</v>
      </c>
      <c r="G26" s="169" t="str">
        <f>'TKB SÁNG'!G26</f>
        <v>NT-NHẠC</v>
      </c>
      <c r="H26" s="131" t="str">
        <f>'TKB SÁNG'!H26</f>
        <v>CÔNG NGHỆ</v>
      </c>
      <c r="I26" s="131" t="str">
        <f>'TKB SÁNG'!I26</f>
        <v>KHTN</v>
      </c>
      <c r="J26" s="131" t="str">
        <f>'TKB SÁNG'!J26</f>
        <v>KHTN</v>
      </c>
      <c r="K26" s="131" t="str">
        <f>'TKB SÁNG'!K26</f>
        <v>GDTC</v>
      </c>
      <c r="L26" s="131" t="str">
        <f>'TKB SÁNG'!L26</f>
        <v>TOÁN</v>
      </c>
      <c r="M26" s="131" t="str">
        <f>'TKB SÁNG'!M26</f>
        <v>VĂN</v>
      </c>
      <c r="N26" s="131" t="str">
        <f>'TKB SÁNG'!N26</f>
        <v>ANH</v>
      </c>
      <c r="O26" s="131" t="str">
        <f>'TKB SÁNG'!O26</f>
        <v>VĂN</v>
      </c>
      <c r="P26" s="131" t="str">
        <f>'TKB SÁNG'!P26</f>
        <v>KHTN</v>
      </c>
      <c r="Q26" s="136" t="str">
        <f>'TKB SÁNG'!Q26</f>
        <v>ANH</v>
      </c>
      <c r="R26" s="136" t="str">
        <f>'TKB SÁNG'!R26</f>
        <v>ANH</v>
      </c>
      <c r="S26" s="136" t="str">
        <f>'TKB SÁNG'!S26</f>
        <v>KHTN -L</v>
      </c>
      <c r="T26" s="132" t="str">
        <f>'TKB SÁNG'!T26</f>
        <v>ANH</v>
      </c>
      <c r="U26" s="132" t="str">
        <f>'TKB SÁNG'!U26</f>
        <v>NT - HỌA</v>
      </c>
      <c r="V26" s="132" t="str">
        <f>'TKB SÁNG'!V26</f>
        <v>VĂN</v>
      </c>
      <c r="W26" s="132" t="str">
        <f>'TKB SÁNG'!W26</f>
        <v>LSĐL - S</v>
      </c>
      <c r="X26" s="132" t="str">
        <f>'TKB SÁNG'!X26</f>
        <v>VĂN</v>
      </c>
      <c r="Y26" s="136" t="str">
        <f>'TKB SÁNG'!Y26</f>
        <v>VĂN</v>
      </c>
      <c r="Z26" s="136" t="str">
        <f>'TKB SÁNG'!Z26</f>
        <v>GDTC</v>
      </c>
      <c r="AA26" s="136" t="str">
        <f>'TKB SÁNG'!AA26</f>
        <v>LSĐL - S</v>
      </c>
      <c r="AB26" s="136" t="str">
        <f>'TKB SÁNG'!AB26</f>
        <v>VĂN</v>
      </c>
      <c r="AC26" s="136" t="str">
        <f>'TKB SÁNG'!AC26</f>
        <v>VĂN</v>
      </c>
      <c r="AD26" s="136" t="str">
        <f>'TKB SÁNG'!AD26</f>
        <v>KHTN - S</v>
      </c>
      <c r="AE26" s="136" t="str">
        <f>'TKB SÁNG'!AE26</f>
        <v>NT - HỌA</v>
      </c>
      <c r="AF26" s="136" t="str">
        <f>'TKB SÁNG'!AF26</f>
        <v>ANH</v>
      </c>
      <c r="AG26" s="132" t="str">
        <f>'TKB SÁNG'!AG26</f>
        <v>ANH</v>
      </c>
      <c r="AH26" s="136" t="str">
        <f>'TKB SÁNG'!AH26</f>
        <v>VĂN</v>
      </c>
      <c r="AI26" s="136" t="str">
        <f>'TKB SÁNG'!AI26</f>
        <v>TOÁN</v>
      </c>
      <c r="AJ26" s="136" t="str">
        <f>'TKB SÁNG'!AJ26</f>
        <v>LSĐL - Đ</v>
      </c>
      <c r="AK26" s="132" t="str">
        <f>'TKB SÁNG'!AK26</f>
        <v>CÔNG NGHỆ</v>
      </c>
      <c r="AL26" s="136" t="str">
        <f>'TKB SÁNG'!AL26</f>
        <v>GDCD</v>
      </c>
      <c r="AM26" s="136" t="str">
        <f>'TKB SÁNG'!AM26</f>
        <v>LSĐL -S</v>
      </c>
      <c r="AN26" s="136" t="str">
        <f>'TKB SÁNG'!AN26</f>
        <v>NT - NHẠC</v>
      </c>
      <c r="AO26" s="136" t="str">
        <f>'TKB SÁNG'!AO26</f>
        <v>VĂN</v>
      </c>
      <c r="AP26" s="136" t="str">
        <f>'TKB SÁNG'!AP26</f>
        <v>GDTC</v>
      </c>
      <c r="AQ26" s="137" t="str">
        <f>'TKB SÁNG'!AQ26</f>
        <v>TOÁN</v>
      </c>
      <c r="AR26" s="136" t="str">
        <f>'TKB SÁNG'!AR26</f>
        <v>NT - HỌA</v>
      </c>
      <c r="AS26" s="136">
        <f>'TKB SÁNG'!AS26</f>
        <v>0</v>
      </c>
    </row>
    <row r="27" spans="1:45">
      <c r="A27" s="229"/>
      <c r="B27" s="161"/>
      <c r="C27" s="234"/>
      <c r="D27" s="133" t="str">
        <f>_xlfn.IFNA(VLOOKUP('TKB SÁNG'!D27,DS!$A:$B,2,0),"")</f>
        <v>NTN Liên</v>
      </c>
      <c r="E27" s="133" t="str">
        <f>_xlfn.IFNA(VLOOKUP('TKB SÁNG'!E27,DS!$A:$B,2,0),"")</f>
        <v>NH Anh</v>
      </c>
      <c r="F27" s="133" t="str">
        <f>_xlfn.IFNA(VLOOKUP('TKB SÁNG'!F27,DS!$A:$B,2,0),"")</f>
        <v>LTA Nguyệt</v>
      </c>
      <c r="G27" s="170" t="str">
        <f>_xlfn.IFNA(VLOOKUP('TKB SÁNG'!G27,DS!$A:$B,2,0),"")</f>
        <v>NT Lan</v>
      </c>
      <c r="H27" s="133" t="str">
        <f>_xlfn.IFNA(VLOOKUP('TKB SÁNG'!H27,DS!$A:$B,2,0),"")</f>
        <v>PH Giang</v>
      </c>
      <c r="I27" s="133" t="str">
        <f>_xlfn.IFNA(VLOOKUP('TKB SÁNG'!I27,DS!$A:$B,2,0),"")</f>
        <v>TT Hồng</v>
      </c>
      <c r="J27" s="133" t="str">
        <f>_xlfn.IFNA(VLOOKUP('TKB SÁNG'!J27,DS!$A:$B,2,0),"")</f>
        <v>TT Loan</v>
      </c>
      <c r="K27" s="133" t="str">
        <f>_xlfn.IFNA(VLOOKUP('TKB SÁNG'!K27,DS!$A:$B,2,0),"")</f>
        <v>NTP Lan TD</v>
      </c>
      <c r="L27" s="133" t="str">
        <f>_xlfn.IFNA(VLOOKUP('TKB SÁNG'!L27,DS!$A:$B,2,0),"")</f>
        <v>HT Hạnh</v>
      </c>
      <c r="M27" s="133" t="str">
        <f>_xlfn.IFNA(VLOOKUP('TKB SÁNG'!M27,DS!$A:$B,2,0),"")</f>
        <v>NB Châu</v>
      </c>
      <c r="N27" s="133" t="str">
        <f>_xlfn.IFNA(VLOOKUP('TKB SÁNG'!N27,DS!$A:$B,2,0),"")</f>
        <v>HTM Hương</v>
      </c>
      <c r="O27" s="133" t="str">
        <f>_xlfn.IFNA(VLOOKUP('TKB SÁNG'!O27,DS!$A:$B,2,0),"")</f>
        <v>TTN Anh</v>
      </c>
      <c r="P27" s="133" t="str">
        <f>_xlfn.IFNA(VLOOKUP('TKB SÁNG'!P27,DS!$A:$B,2,0),"")</f>
        <v>ĐĐ Hưng</v>
      </c>
      <c r="Q27" s="134" t="str">
        <f>_xlfn.IFNA(VLOOKUP('TKB SÁNG'!Q27,DS!$A:$B,2,0),"")</f>
        <v>NTH Mai</v>
      </c>
      <c r="R27" s="134" t="str">
        <f>_xlfn.IFNA(VLOOKUP('TKB SÁNG'!R27,DS!$A:$B,2,0),"")</f>
        <v>BL Phương</v>
      </c>
      <c r="S27" s="134" t="str">
        <f>_xlfn.IFNA(VLOOKUP('TKB SÁNG'!S27,DS!$A:$B,2,0),"")</f>
        <v>NTT Đông</v>
      </c>
      <c r="T27" s="134" t="str">
        <f>_xlfn.IFNA(VLOOKUP('TKB SÁNG'!T27,DS!$A:$B,2,0),"")</f>
        <v>ND Vy</v>
      </c>
      <c r="U27" s="134" t="str">
        <f>_xlfn.IFNA(VLOOKUP('TKB SÁNG'!U27,DS!$A:$B,2,0),"")</f>
        <v>LT Phong</v>
      </c>
      <c r="V27" s="134" t="str">
        <f>_xlfn.IFNA(VLOOKUP('TKB SÁNG'!V27,DS!$A:$B,2,0),"")</f>
        <v>TT Thùy</v>
      </c>
      <c r="W27" s="134" t="str">
        <f>_xlfn.IFNA(VLOOKUP('TKB SÁNG'!W27,DS!$A:$B,2,0),"")</f>
        <v>ĐT Năng</v>
      </c>
      <c r="X27" s="134" t="str">
        <f>_xlfn.IFNA(VLOOKUP('TKB SÁNG'!X27,DS!$A:$B,2,0),"")</f>
        <v>BTT Hương</v>
      </c>
      <c r="Y27" s="134" t="str">
        <f>_xlfn.IFNA(VLOOKUP('TKB SÁNG'!Y27,DS!$A:$B,2,0),"")</f>
        <v>NH Lê</v>
      </c>
      <c r="Z27" s="134" t="str">
        <f>_xlfn.IFNA(VLOOKUP('TKB SÁNG'!Z27,DS!$A:$B,2,0),"")</f>
        <v>NTT Hương</v>
      </c>
      <c r="AA27" s="134" t="str">
        <f>_xlfn.IFNA(VLOOKUP('TKB SÁNG'!AA27,DS!$A:$B,2,0),"")</f>
        <v>VTT Nhàn</v>
      </c>
      <c r="AB27" s="134" t="str">
        <f>_xlfn.IFNA(VLOOKUP('TKB SÁNG'!AB27,DS!$A:$B,2,0),"")</f>
        <v>PTT Thủy</v>
      </c>
      <c r="AC27" s="134" t="str">
        <f>_xlfn.IFNA(VLOOKUP('TKB SÁNG'!AC27,DS!$A:$B,2,0),"")</f>
        <v>NTT Hạnh</v>
      </c>
      <c r="AD27" s="134" t="str">
        <f>_xlfn.IFNA(VLOOKUP('TKB SÁNG'!AD27,DS!$A:$B,2,0),"")</f>
        <v>TTT Hằng</v>
      </c>
      <c r="AE27" s="134" t="str">
        <f>_xlfn.IFNA(VLOOKUP('TKB SÁNG'!AE27,DS!$A:$B,2,0),"")</f>
        <v>PTT Linh</v>
      </c>
      <c r="AF27" s="134" t="str">
        <f>_xlfn.IFNA(VLOOKUP('TKB SÁNG'!AF27,DS!$A:$B,2,0),"")</f>
        <v>NTH Quyên</v>
      </c>
      <c r="AG27" s="134" t="str">
        <f>_xlfn.IFNA(VLOOKUP('TKB SÁNG'!AG27,DS!$A:$B,2,0),"")</f>
        <v>NPH Anh</v>
      </c>
      <c r="AH27" s="134" t="str">
        <f>_xlfn.IFNA(VLOOKUP('TKB SÁNG'!AH27,DS!$A:$B,2,0),"")</f>
        <v>HT Minh</v>
      </c>
      <c r="AI27" s="134" t="str">
        <f>_xlfn.IFNA(VLOOKUP('TKB SÁNG'!AI27,DS!$A:$B,2,0),"")</f>
        <v>ĐH Lan</v>
      </c>
      <c r="AJ27" s="134" t="str">
        <f>_xlfn.IFNA(VLOOKUP('TKB SÁNG'!AJ27,DS!$A:$B,2,0),"")</f>
        <v>VH Giang</v>
      </c>
      <c r="AK27" s="134" t="str">
        <f>_xlfn.IFNA(VLOOKUP('TKB SÁNG'!AK27,DS!$A:$B,2,0),"")</f>
        <v>TT Quyên</v>
      </c>
      <c r="AL27" s="134" t="str">
        <f>_xlfn.IFNA(VLOOKUP('TKB SÁNG'!AL27,DS!$A:$B,2,0),"")</f>
        <v>NH Vi</v>
      </c>
      <c r="AM27" s="134" t="str">
        <f>_xlfn.IFNA(VLOOKUP('TKB SÁNG'!AM27,DS!$A:$B,2,0),"")</f>
        <v>LT Thoa</v>
      </c>
      <c r="AN27" s="134" t="str">
        <f>_xlfn.IFNA(VLOOKUP('TKB SÁNG'!AN27,DS!$A:$B,2,0),"")</f>
        <v>NMT Linh</v>
      </c>
      <c r="AO27" s="134" t="str">
        <f>_xlfn.IFNA(VLOOKUP('TKB SÁNG'!AO27,DS!$A:$B,2,0),"")</f>
        <v>LTH Yến</v>
      </c>
      <c r="AP27" s="134" t="str">
        <f>_xlfn.IFNA(VLOOKUP('TKB SÁNG'!AP27,DS!$A:$B,2,0),"")</f>
        <v>TTT Hạnh</v>
      </c>
      <c r="AQ27" s="135" t="str">
        <f>_xlfn.IFNA(VLOOKUP('TKB SÁNG'!AQ27,DS!$A:$B,2,0),"")</f>
        <v>NTM Thu</v>
      </c>
      <c r="AR27" s="134" t="str">
        <f>_xlfn.IFNA(VLOOKUP('TKB SÁNG'!AR27,DS!$A:$B,2,0),"")</f>
        <v>LN Anh</v>
      </c>
      <c r="AS27" s="134" t="str">
        <f>_xlfn.IFNA(VLOOKUP('TKB SÁNG'!AS27,DS!$A:$B,2,0),"")</f>
        <v/>
      </c>
    </row>
    <row r="28" spans="1:45">
      <c r="A28" s="229"/>
      <c r="B28" s="66">
        <v>3</v>
      </c>
      <c r="C28" s="235" t="s">
        <v>162</v>
      </c>
      <c r="D28" s="131" t="str">
        <f>'TKB SÁNG'!D28</f>
        <v>VĂN</v>
      </c>
      <c r="E28" s="131" t="str">
        <f>'TKB SÁNG'!E28</f>
        <v>TOÁN</v>
      </c>
      <c r="F28" s="131" t="str">
        <f>'TKB SÁNG'!F28</f>
        <v>KHTN</v>
      </c>
      <c r="G28" s="131" t="str">
        <f>'TKB SÁNG'!G28</f>
        <v>KHTN</v>
      </c>
      <c r="H28" s="131" t="str">
        <f>'TKB SÁNG'!H28</f>
        <v>GDTC</v>
      </c>
      <c r="I28" s="131" t="str">
        <f>'TKB SÁNG'!I28</f>
        <v>ANH</v>
      </c>
      <c r="J28" s="131" t="str">
        <f>'TKB SÁNG'!J28</f>
        <v>NT - NHẠC</v>
      </c>
      <c r="K28" s="131" t="str">
        <f>'TKB SÁNG'!K28</f>
        <v>KHTN</v>
      </c>
      <c r="L28" s="131" t="str">
        <f>'TKB SÁNG'!L28</f>
        <v>ANH</v>
      </c>
      <c r="M28" s="131" t="str">
        <f>'TKB SÁNG'!M28</f>
        <v>VĂN</v>
      </c>
      <c r="N28" s="131" t="str">
        <f>'TKB SÁNG'!N28</f>
        <v>KHTN</v>
      </c>
      <c r="O28" s="131" t="str">
        <f>'TKB SÁNG'!O28</f>
        <v>TOÁN</v>
      </c>
      <c r="P28" s="131" t="str">
        <f>'TKB SÁNG'!P28</f>
        <v>VĂN</v>
      </c>
      <c r="Q28" s="136" t="str">
        <f>'TKB SÁNG'!Q28</f>
        <v>GDTC</v>
      </c>
      <c r="R28" s="136" t="str">
        <f>'TKB SÁNG'!R28</f>
        <v>KHTN</v>
      </c>
      <c r="S28" s="136" t="str">
        <f>'TKB SÁNG'!S28</f>
        <v>NT - HỌA</v>
      </c>
      <c r="T28" s="136" t="str">
        <f>'TKB SÁNG'!T28</f>
        <v>VĂN</v>
      </c>
      <c r="U28" s="136" t="str">
        <f>'TKB SÁNG'!U28</f>
        <v>VĂN</v>
      </c>
      <c r="V28" s="136" t="str">
        <f>'TKB SÁNG'!V28</f>
        <v>LSĐL - S</v>
      </c>
      <c r="W28" s="136" t="str">
        <f>'TKB SÁNG'!W28</f>
        <v>VĂN</v>
      </c>
      <c r="X28" s="136" t="str">
        <f>'TKB SÁNG'!X28</f>
        <v>GDTC</v>
      </c>
      <c r="Y28" s="136" t="str">
        <f>'TKB SÁNG'!Y28</f>
        <v>TOÁN</v>
      </c>
      <c r="Z28" s="132" t="str">
        <f>'TKB SÁNG'!Z28</f>
        <v>TOÁN</v>
      </c>
      <c r="AA28" s="136" t="str">
        <f>'TKB SÁNG'!AA28</f>
        <v>KHTN - S</v>
      </c>
      <c r="AB28" s="136" t="str">
        <f>'TKB SÁNG'!AB28</f>
        <v>NT - HỌA</v>
      </c>
      <c r="AC28" s="136" t="str">
        <f>'TKB SÁNG'!AC28</f>
        <v>CÔNG NGHỆ</v>
      </c>
      <c r="AD28" s="136" t="str">
        <f>'TKB SÁNG'!AD28</f>
        <v>TOÁN</v>
      </c>
      <c r="AE28" s="136" t="str">
        <f>'TKB SÁNG'!AE28</f>
        <v>VĂN</v>
      </c>
      <c r="AF28" s="136" t="str">
        <f>'TKB SÁNG'!AF28</f>
        <v>CÔNG NGHỆ</v>
      </c>
      <c r="AG28" s="132" t="str">
        <f>'TKB SÁNG'!AG28</f>
        <v>KHTN - H</v>
      </c>
      <c r="AH28" s="136" t="str">
        <f>'TKB SÁNG'!AH28</f>
        <v>VĂN</v>
      </c>
      <c r="AI28" s="136" t="str">
        <f>'TKB SÁNG'!AI28</f>
        <v>NT - NHẠC</v>
      </c>
      <c r="AJ28" s="136" t="str">
        <f>'TKB SÁNG'!AJ28</f>
        <v>VĂN</v>
      </c>
      <c r="AK28" s="136" t="str">
        <f>'TKB SÁNG'!AK28</f>
        <v>KHTN - H</v>
      </c>
      <c r="AL28" s="136" t="str">
        <f>'TKB SÁNG'!AL28</f>
        <v>ANH</v>
      </c>
      <c r="AM28" s="136" t="str">
        <f>'TKB SÁNG'!AM28</f>
        <v>TIN HỌC</v>
      </c>
      <c r="AN28" s="136" t="str">
        <f>'TKB SÁNG'!AN28</f>
        <v>ANH</v>
      </c>
      <c r="AO28" s="136" t="str">
        <f>'TKB SÁNG'!AO28</f>
        <v>ANH</v>
      </c>
      <c r="AP28" s="132" t="str">
        <f>'TKB SÁNG'!AP28</f>
        <v>LSĐL - S</v>
      </c>
      <c r="AQ28" s="137" t="str">
        <f>'TKB SÁNG'!AQ28</f>
        <v>KHTN - L</v>
      </c>
      <c r="AR28" s="136" t="str">
        <f>'TKB SÁNG'!AR28</f>
        <v>VĂN</v>
      </c>
      <c r="AS28" s="136">
        <f>'TKB SÁNG'!AS28</f>
        <v>0</v>
      </c>
    </row>
    <row r="29" spans="1:45">
      <c r="A29" s="229"/>
      <c r="B29" s="161"/>
      <c r="C29" s="234"/>
      <c r="D29" s="133" t="str">
        <f>_xlfn.IFNA(VLOOKUP('TKB SÁNG'!D29,DS!$A:$B,2,0),"")</f>
        <v>BTT Hương</v>
      </c>
      <c r="E29" s="133" t="str">
        <f>_xlfn.IFNA(VLOOKUP('TKB SÁNG'!E29,DS!$A:$B,2,0),"")</f>
        <v>VT Hà</v>
      </c>
      <c r="F29" s="133" t="str">
        <f>_xlfn.IFNA(VLOOKUP('TKB SÁNG'!F29,DS!$A:$B,2,0),"")</f>
        <v>NTN Liên</v>
      </c>
      <c r="G29" s="133" t="str">
        <f>_xlfn.IFNA(VLOOKUP('TKB SÁNG'!G29,DS!$A:$B,2,0),"")</f>
        <v>TT Hồng</v>
      </c>
      <c r="H29" s="133" t="str">
        <f>_xlfn.IFNA(VLOOKUP('TKB SÁNG'!H29,DS!$A:$B,2,0),"")</f>
        <v>TTT Hạnh</v>
      </c>
      <c r="I29" s="133" t="str">
        <f>_xlfn.IFNA(VLOOKUP('TKB SÁNG'!I29,DS!$A:$B,2,0),"")</f>
        <v>ĐTN Hà</v>
      </c>
      <c r="J29" s="133" t="str">
        <f>_xlfn.IFNA(VLOOKUP('TKB SÁNG'!J29,DS!$A:$B,2,0),"")</f>
        <v>NMT Linh</v>
      </c>
      <c r="K29" s="133" t="str">
        <f>_xlfn.IFNA(VLOOKUP('TKB SÁNG'!K29,DS!$A:$B,2,0),"")</f>
        <v>ĐĐ Hưng</v>
      </c>
      <c r="L29" s="133" t="str">
        <f>_xlfn.IFNA(VLOOKUP('TKB SÁNG'!L29,DS!$A:$B,2,0),"")</f>
        <v>TTT Hiền</v>
      </c>
      <c r="M29" s="133" t="str">
        <f>_xlfn.IFNA(VLOOKUP('TKB SÁNG'!M29,DS!$A:$B,2,0),"")</f>
        <v>NB Châu</v>
      </c>
      <c r="N29" s="133" t="str">
        <f>_xlfn.IFNA(VLOOKUP('TKB SÁNG'!N29,DS!$A:$B,2,0),"")</f>
        <v>NH Anh</v>
      </c>
      <c r="O29" s="133" t="str">
        <f>_xlfn.IFNA(VLOOKUP('TKB SÁNG'!O29,DS!$A:$B,2,0),"")</f>
        <v>NB Vân</v>
      </c>
      <c r="P29" s="133" t="str">
        <f>_xlfn.IFNA(VLOOKUP('TKB SÁNG'!P29,DS!$A:$B,2,0),"")</f>
        <v>NH Lê</v>
      </c>
      <c r="Q29" s="134" t="str">
        <f>_xlfn.IFNA(VLOOKUP('TKB SÁNG'!Q29,DS!$A:$B,2,0),"")</f>
        <v>NTP Lan TD</v>
      </c>
      <c r="R29" s="134" t="str">
        <f>_xlfn.IFNA(VLOOKUP('TKB SÁNG'!R29,DS!$A:$B,2,0),"")</f>
        <v>PT Mai</v>
      </c>
      <c r="S29" s="134" t="str">
        <f>_xlfn.IFNA(VLOOKUP('TKB SÁNG'!S29,DS!$A:$B,2,0),"")</f>
        <v>LT Phong</v>
      </c>
      <c r="T29" s="134" t="str">
        <f>_xlfn.IFNA(VLOOKUP('TKB SÁNG'!T29,DS!$A:$B,2,0),"")</f>
        <v>PTT Thủy</v>
      </c>
      <c r="U29" s="134" t="str">
        <f>_xlfn.IFNA(VLOOKUP('TKB SÁNG'!U29,DS!$A:$B,2,0),"")</f>
        <v>TTN Anh</v>
      </c>
      <c r="V29" s="134" t="str">
        <f>_xlfn.IFNA(VLOOKUP('TKB SÁNG'!V29,DS!$A:$B,2,0),"")</f>
        <v>VTT Nhàn</v>
      </c>
      <c r="W29" s="134" t="str">
        <f>_xlfn.IFNA(VLOOKUP('TKB SÁNG'!W29,DS!$A:$B,2,0),"")</f>
        <v>NH Vi</v>
      </c>
      <c r="X29" s="134" t="str">
        <f>_xlfn.IFNA(VLOOKUP('TKB SÁNG'!X29,DS!$A:$B,2,0),"")</f>
        <v>NTT Hương</v>
      </c>
      <c r="Y29" s="134" t="str">
        <f>_xlfn.IFNA(VLOOKUP('TKB SÁNG'!Y29,DS!$A:$B,2,0),"")</f>
        <v>HT Hạnh</v>
      </c>
      <c r="Z29" s="134" t="str">
        <f>_xlfn.IFNA(VLOOKUP('TKB SÁNG'!Z29,DS!$A:$B,2,0),"")</f>
        <v>NTM Thu</v>
      </c>
      <c r="AA29" s="134" t="str">
        <f>_xlfn.IFNA(VLOOKUP('TKB SÁNG'!AA29,DS!$A:$B,2,0),"")</f>
        <v>TTT Hằng</v>
      </c>
      <c r="AB29" s="134" t="str">
        <f>_xlfn.IFNA(VLOOKUP('TKB SÁNG'!AB29,DS!$A:$B,2,0),"")</f>
        <v>PTT Linh</v>
      </c>
      <c r="AC29" s="134" t="str">
        <f>_xlfn.IFNA(VLOOKUP('TKB SÁNG'!AC29,DS!$A:$B,2,0),"")</f>
        <v>PH Giang</v>
      </c>
      <c r="AD29" s="134" t="str">
        <f>_xlfn.IFNA(VLOOKUP('TKB SÁNG'!AD29,DS!$A:$B,2,0),"")</f>
        <v>NTT Thủy B</v>
      </c>
      <c r="AE29" s="134" t="str">
        <f>_xlfn.IFNA(VLOOKUP('TKB SÁNG'!AE29,DS!$A:$B,2,0),"")</f>
        <v>NTT Hạnh</v>
      </c>
      <c r="AF29" s="134" t="str">
        <f>_xlfn.IFNA(VLOOKUP('TKB SÁNG'!AF29,DS!$A:$B,2,0),"")</f>
        <v>TT Quyên</v>
      </c>
      <c r="AG29" s="134" t="str">
        <f>_xlfn.IFNA(VLOOKUP('TKB SÁNG'!AG29,DS!$A:$B,2,0),"")</f>
        <v>NS Tùng</v>
      </c>
      <c r="AH29" s="134" t="str">
        <f>_xlfn.IFNA(VLOOKUP('TKB SÁNG'!AH29,DS!$A:$B,2,0),"")</f>
        <v>HT Minh</v>
      </c>
      <c r="AI29" s="134" t="str">
        <f>_xlfn.IFNA(VLOOKUP('TKB SÁNG'!AI29,DS!$A:$B,2,0),"")</f>
        <v>NT Lan</v>
      </c>
      <c r="AJ29" s="134" t="str">
        <f>_xlfn.IFNA(VLOOKUP('TKB SÁNG'!AJ29,DS!$A:$B,2,0),"")</f>
        <v>LTA Nguyệt</v>
      </c>
      <c r="AK29" s="134" t="str">
        <f>_xlfn.IFNA(VLOOKUP('TKB SÁNG'!AK29,DS!$A:$B,2,0),"")</f>
        <v>TT Loan</v>
      </c>
      <c r="AL29" s="134" t="str">
        <f>_xlfn.IFNA(VLOOKUP('TKB SÁNG'!AL29,DS!$A:$B,2,0),"")</f>
        <v>NTH Quyên</v>
      </c>
      <c r="AM29" s="134" t="str">
        <f>_xlfn.IFNA(VLOOKUP('TKB SÁNG'!AM29,DS!$A:$B,2,0),"")</f>
        <v>ĐH Lan</v>
      </c>
      <c r="AN29" s="134" t="str">
        <f>_xlfn.IFNA(VLOOKUP('TKB SÁNG'!AN29,DS!$A:$B,2,0),"")</f>
        <v>VNT Trang</v>
      </c>
      <c r="AO29" s="134" t="str">
        <f>_xlfn.IFNA(VLOOKUP('TKB SÁNG'!AO29,DS!$A:$B,2,0),"")</f>
        <v>ĐT Hòa</v>
      </c>
      <c r="AP29" s="134" t="str">
        <f>_xlfn.IFNA(VLOOKUP('TKB SÁNG'!AP29,DS!$A:$B,2,0),"")</f>
        <v>LT Thoa</v>
      </c>
      <c r="AQ29" s="135" t="str">
        <f>_xlfn.IFNA(VLOOKUP('TKB SÁNG'!AQ29,DS!$A:$B,2,0),"")</f>
        <v>PTM Ngân</v>
      </c>
      <c r="AR29" s="134" t="str">
        <f>_xlfn.IFNA(VLOOKUP('TKB SÁNG'!AR29,DS!$A:$B,2,0),"")</f>
        <v>NT Hảo</v>
      </c>
      <c r="AS29" s="134" t="str">
        <f>_xlfn.IFNA(VLOOKUP('TKB SÁNG'!AS29,DS!$A:$B,2,0),"")</f>
        <v/>
      </c>
    </row>
    <row r="30" spans="1:45">
      <c r="A30" s="229"/>
      <c r="B30" s="66">
        <v>4</v>
      </c>
      <c r="C30" s="235" t="s">
        <v>164</v>
      </c>
      <c r="D30" s="131" t="str">
        <f>'TKB SÁNG'!D30</f>
        <v>VĂN</v>
      </c>
      <c r="E30" s="131" t="str">
        <f>'TKB SÁNG'!E30</f>
        <v>TOÁN</v>
      </c>
      <c r="F30" s="131" t="str">
        <f>'TKB SÁNG'!F30</f>
        <v>KHTN</v>
      </c>
      <c r="G30" s="131" t="str">
        <f>'TKB SÁNG'!G30</f>
        <v>KHTN</v>
      </c>
      <c r="H30" s="131" t="str">
        <f>'TKB SÁNG'!H30</f>
        <v>NT - NHẠC</v>
      </c>
      <c r="I30" s="131" t="str">
        <f>'TKB SÁNG'!I30</f>
        <v>VĂN</v>
      </c>
      <c r="J30" s="131" t="str">
        <f>'TKB SÁNG'!J30</f>
        <v>GDTC</v>
      </c>
      <c r="K30" s="131" t="str">
        <f>'TKB SÁNG'!K30</f>
        <v>ANH</v>
      </c>
      <c r="L30" s="131" t="str">
        <f>'TKB SÁNG'!L30</f>
        <v>KHTN</v>
      </c>
      <c r="M30" s="131" t="str">
        <f>'TKB SÁNG'!M30</f>
        <v>ANH</v>
      </c>
      <c r="N30" s="131" t="str">
        <f>'TKB SÁNG'!N30</f>
        <v>KHTN</v>
      </c>
      <c r="O30" s="131" t="str">
        <f>'TKB SÁNG'!O30</f>
        <v>KHTN</v>
      </c>
      <c r="P30" s="131" t="str">
        <f>'TKB SÁNG'!P30</f>
        <v>GDTC</v>
      </c>
      <c r="Q30" s="136" t="str">
        <f>'TKB SÁNG'!Q30</f>
        <v>LSĐL - Đ</v>
      </c>
      <c r="R30" s="136" t="str">
        <f>'TKB SÁNG'!R30</f>
        <v>KHTN</v>
      </c>
      <c r="S30" s="136" t="str">
        <f>'TKB SÁNG'!S30</f>
        <v>LSĐL - S</v>
      </c>
      <c r="T30" s="136" t="str">
        <f>'TKB SÁNG'!T30</f>
        <v>VĂN</v>
      </c>
      <c r="U30" s="136" t="str">
        <f>'TKB SÁNG'!U30</f>
        <v>VĂN</v>
      </c>
      <c r="V30" s="136" t="str">
        <f>'TKB SÁNG'!V30</f>
        <v>KHTN - S</v>
      </c>
      <c r="W30" s="136" t="str">
        <f>'TKB SÁNG'!W30</f>
        <v>VĂN</v>
      </c>
      <c r="X30" s="136" t="str">
        <f>'TKB SÁNG'!X30</f>
        <v>NT - HỌA</v>
      </c>
      <c r="Y30" s="132" t="str">
        <f>'TKB SÁNG'!Y30</f>
        <v>TOÁN</v>
      </c>
      <c r="Z30" s="136" t="str">
        <f>'TKB SÁNG'!Z30</f>
        <v>TOÁN</v>
      </c>
      <c r="AA30" s="136" t="str">
        <f>'TKB SÁNG'!AA30</f>
        <v>GDCD</v>
      </c>
      <c r="AB30" s="136" t="str">
        <f>'TKB SÁNG'!AB30</f>
        <v>LSĐL - S</v>
      </c>
      <c r="AC30" s="136" t="str">
        <f>'TKB SÁNG'!AC30</f>
        <v>KHTN - S</v>
      </c>
      <c r="AD30" s="136" t="str">
        <f>'TKB SÁNG'!AD30</f>
        <v>GDTC</v>
      </c>
      <c r="AE30" s="136" t="str">
        <f>'TKB SÁNG'!AE30</f>
        <v>TOÁN</v>
      </c>
      <c r="AF30" s="136" t="str">
        <f>'TKB SÁNG'!AF30</f>
        <v>NT - HỌA</v>
      </c>
      <c r="AG30" s="136" t="str">
        <f>'TKB SÁNG'!AG30</f>
        <v>VĂN</v>
      </c>
      <c r="AH30" s="132" t="str">
        <f>'TKB SÁNG'!AH30</f>
        <v>HĐTN</v>
      </c>
      <c r="AI30" s="136" t="str">
        <f>'TKB SÁNG'!AI30</f>
        <v>VĂN</v>
      </c>
      <c r="AJ30" s="136" t="str">
        <f>'TKB SÁNG'!AJ30</f>
        <v>VĂN</v>
      </c>
      <c r="AK30" s="136" t="str">
        <f>'TKB SÁNG'!AK30</f>
        <v>NT - HỌA</v>
      </c>
      <c r="AL30" s="136" t="str">
        <f>'TKB SÁNG'!AL30</f>
        <v>VĂN</v>
      </c>
      <c r="AM30" s="136" t="str">
        <f>'TKB SÁNG'!AM30</f>
        <v>CÔNG NGHỆ</v>
      </c>
      <c r="AN30" s="136" t="str">
        <f>'TKB SÁNG'!AN30</f>
        <v>ANH</v>
      </c>
      <c r="AO30" s="136" t="str">
        <f>'TKB SÁNG'!AO30</f>
        <v>ANH</v>
      </c>
      <c r="AP30" s="136" t="str">
        <f>'TKB SÁNG'!AP30</f>
        <v>VĂN</v>
      </c>
      <c r="AQ30" s="137" t="str">
        <f>'TKB SÁNG'!AQ30</f>
        <v>GDTC</v>
      </c>
      <c r="AR30" s="136" t="str">
        <f>'TKB SÁNG'!AR30</f>
        <v>HĐTN</v>
      </c>
      <c r="AS30" s="136">
        <f>'TKB SÁNG'!AS30</f>
        <v>0</v>
      </c>
    </row>
    <row r="31" spans="1:45">
      <c r="A31" s="229"/>
      <c r="B31" s="161"/>
      <c r="C31" s="234"/>
      <c r="D31" s="133" t="str">
        <f>_xlfn.IFNA(VLOOKUP('TKB SÁNG'!D31,DS!$A:$B,2,0),"")</f>
        <v>BTT Hương</v>
      </c>
      <c r="E31" s="133" t="str">
        <f>_xlfn.IFNA(VLOOKUP('TKB SÁNG'!E31,DS!$A:$B,2,0),"")</f>
        <v>VT Hà</v>
      </c>
      <c r="F31" s="133" t="str">
        <f>_xlfn.IFNA(VLOOKUP('TKB SÁNG'!F31,DS!$A:$B,2,0),"")</f>
        <v>NTN Liên</v>
      </c>
      <c r="G31" s="133" t="str">
        <f>_xlfn.IFNA(VLOOKUP('TKB SÁNG'!G31,DS!$A:$B,2,0),"")</f>
        <v>TT Hồng</v>
      </c>
      <c r="H31" s="133" t="str">
        <f>_xlfn.IFNA(VLOOKUP('TKB SÁNG'!H31,DS!$A:$B,2,0),"")</f>
        <v>NMT Linh</v>
      </c>
      <c r="I31" s="133" t="str">
        <f>_xlfn.IFNA(VLOOKUP('TKB SÁNG'!I31,DS!$A:$B,2,0),"")</f>
        <v>ĐT Thủy</v>
      </c>
      <c r="J31" s="133" t="str">
        <f>_xlfn.IFNA(VLOOKUP('TKB SÁNG'!J31,DS!$A:$B,2,0),"")</f>
        <v>NTT Hương</v>
      </c>
      <c r="K31" s="133" t="str">
        <f>_xlfn.IFNA(VLOOKUP('TKB SÁNG'!K31,DS!$A:$B,2,0),"")</f>
        <v>HTM Hương</v>
      </c>
      <c r="L31" s="133" t="str">
        <f>_xlfn.IFNA(VLOOKUP('TKB SÁNG'!L31,DS!$A:$B,2,0),"")</f>
        <v>NS Tùng</v>
      </c>
      <c r="M31" s="133" t="str">
        <f>_xlfn.IFNA(VLOOKUP('TKB SÁNG'!M31,DS!$A:$B,2,0),"")</f>
        <v>ĐTN Hà</v>
      </c>
      <c r="N31" s="133" t="str">
        <f>_xlfn.IFNA(VLOOKUP('TKB SÁNG'!N31,DS!$A:$B,2,0),"")</f>
        <v>NH Anh</v>
      </c>
      <c r="O31" s="133" t="str">
        <f>_xlfn.IFNA(VLOOKUP('TKB SÁNG'!O31,DS!$A:$B,2,0),"")</f>
        <v>TT Loan</v>
      </c>
      <c r="P31" s="133" t="str">
        <f>_xlfn.IFNA(VLOOKUP('TKB SÁNG'!P31,DS!$A:$B,2,0),"")</f>
        <v>DT Dung</v>
      </c>
      <c r="Q31" s="134" t="str">
        <f>_xlfn.IFNA(VLOOKUP('TKB SÁNG'!Q31,DS!$A:$B,2,0),"")</f>
        <v>NT Tùng</v>
      </c>
      <c r="R31" s="134" t="str">
        <f>_xlfn.IFNA(VLOOKUP('TKB SÁNG'!R31,DS!$A:$B,2,0),"")</f>
        <v>PT Mai</v>
      </c>
      <c r="S31" s="134" t="str">
        <f>_xlfn.IFNA(VLOOKUP('TKB SÁNG'!S31,DS!$A:$B,2,0),"")</f>
        <v>ĐT Năng</v>
      </c>
      <c r="T31" s="134" t="str">
        <f>_xlfn.IFNA(VLOOKUP('TKB SÁNG'!T31,DS!$A:$B,2,0),"")</f>
        <v>PTT Thủy</v>
      </c>
      <c r="U31" s="134" t="str">
        <f>_xlfn.IFNA(VLOOKUP('TKB SÁNG'!U31,DS!$A:$B,2,0),"")</f>
        <v>TTN Anh</v>
      </c>
      <c r="V31" s="134" t="str">
        <f>_xlfn.IFNA(VLOOKUP('TKB SÁNG'!V31,DS!$A:$B,2,0),"")</f>
        <v>TTT Hằng</v>
      </c>
      <c r="W31" s="134" t="str">
        <f>_xlfn.IFNA(VLOOKUP('TKB SÁNG'!W31,DS!$A:$B,2,0),"")</f>
        <v>NH Vi</v>
      </c>
      <c r="X31" s="134" t="str">
        <f>_xlfn.IFNA(VLOOKUP('TKB SÁNG'!X31,DS!$A:$B,2,0),"")</f>
        <v>PTT Linh</v>
      </c>
      <c r="Y31" s="134" t="str">
        <f>_xlfn.IFNA(VLOOKUP('TKB SÁNG'!Y31,DS!$A:$B,2,0),"")</f>
        <v>HT Hạnh</v>
      </c>
      <c r="Z31" s="134" t="str">
        <f>_xlfn.IFNA(VLOOKUP('TKB SÁNG'!Z31,DS!$A:$B,2,0),"")</f>
        <v>NTM Thu</v>
      </c>
      <c r="AA31" s="134" t="str">
        <f>_xlfn.IFNA(VLOOKUP('TKB SÁNG'!AA31,DS!$A:$B,2,0),"")</f>
        <v>LTH Quỳnh</v>
      </c>
      <c r="AB31" s="134" t="str">
        <f>_xlfn.IFNA(VLOOKUP('TKB SÁNG'!AB31,DS!$A:$B,2,0),"")</f>
        <v>VTT Nhàn</v>
      </c>
      <c r="AC31" s="134" t="str">
        <f>_xlfn.IFNA(VLOOKUP('TKB SÁNG'!AC31,DS!$A:$B,2,0),"")</f>
        <v>ĐĐ Hưng</v>
      </c>
      <c r="AD31" s="134" t="str">
        <f>_xlfn.IFNA(VLOOKUP('TKB SÁNG'!AD31,DS!$A:$B,2,0),"")</f>
        <v>NTP Lan TD</v>
      </c>
      <c r="AE31" s="134" t="str">
        <f>_xlfn.IFNA(VLOOKUP('TKB SÁNG'!AE31,DS!$A:$B,2,0),"")</f>
        <v>NB Vân</v>
      </c>
      <c r="AF31" s="134" t="str">
        <f>_xlfn.IFNA(VLOOKUP('TKB SÁNG'!AF31,DS!$A:$B,2,0),"")</f>
        <v>LN Anh</v>
      </c>
      <c r="AG31" s="134" t="str">
        <f>_xlfn.IFNA(VLOOKUP('TKB SÁNG'!AG31,DS!$A:$B,2,0),"")</f>
        <v>TT Thùy</v>
      </c>
      <c r="AH31" s="134" t="str">
        <f>_xlfn.IFNA(VLOOKUP('TKB SÁNG'!AH31,DS!$A:$B,2,0),"")</f>
        <v>ĐH Lan</v>
      </c>
      <c r="AI31" s="134" t="str">
        <f>_xlfn.IFNA(VLOOKUP('TKB SÁNG'!AI31,DS!$A:$B,2,0),"")</f>
        <v>LTH Yến</v>
      </c>
      <c r="AJ31" s="134" t="str">
        <f>_xlfn.IFNA(VLOOKUP('TKB SÁNG'!AJ31,DS!$A:$B,2,0),"")</f>
        <v>LTA Nguyệt</v>
      </c>
      <c r="AK31" s="134" t="str">
        <f>_xlfn.IFNA(VLOOKUP('TKB SÁNG'!AK31,DS!$A:$B,2,0),"")</f>
        <v>LT Phong</v>
      </c>
      <c r="AL31" s="134" t="str">
        <f>_xlfn.IFNA(VLOOKUP('TKB SÁNG'!AL31,DS!$A:$B,2,0),"")</f>
        <v>NB Châu</v>
      </c>
      <c r="AM31" s="134" t="str">
        <f>_xlfn.IFNA(VLOOKUP('TKB SÁNG'!AM31,DS!$A:$B,2,0),"")</f>
        <v>TT Quyên</v>
      </c>
      <c r="AN31" s="134" t="str">
        <f>_xlfn.IFNA(VLOOKUP('TKB SÁNG'!AN31,DS!$A:$B,2,0),"")</f>
        <v>VNT Trang</v>
      </c>
      <c r="AO31" s="134" t="str">
        <f>_xlfn.IFNA(VLOOKUP('TKB SÁNG'!AO31,DS!$A:$B,2,0),"")</f>
        <v>ĐT Hòa</v>
      </c>
      <c r="AP31" s="134" t="str">
        <f>_xlfn.IFNA(VLOOKUP('TKB SÁNG'!AP31,DS!$A:$B,2,0),"")</f>
        <v>VH Giang</v>
      </c>
      <c r="AQ31" s="135" t="str">
        <f>_xlfn.IFNA(VLOOKUP('TKB SÁNG'!AQ31,DS!$A:$B,2,0),"")</f>
        <v>TTT Hạnh</v>
      </c>
      <c r="AR31" s="134" t="str">
        <f>_xlfn.IFNA(VLOOKUP('TKB SÁNG'!AR31,DS!$A:$B,2,0),"")</f>
        <v>NT Hảo</v>
      </c>
      <c r="AS31" s="134" t="str">
        <f>_xlfn.IFNA(VLOOKUP('TKB SÁNG'!AS31,DS!$A:$B,2,0),"")</f>
        <v/>
      </c>
    </row>
    <row r="32" spans="1:45">
      <c r="A32" s="229"/>
      <c r="B32" s="66">
        <v>5</v>
      </c>
      <c r="C32" s="235" t="s">
        <v>166</v>
      </c>
      <c r="D32" s="131">
        <f>'TKB SÁNG'!D32</f>
        <v>0</v>
      </c>
      <c r="E32" s="131">
        <f>'TKB SÁNG'!E32</f>
        <v>0</v>
      </c>
      <c r="F32" s="131">
        <f>'TKB SÁNG'!F32</f>
        <v>0</v>
      </c>
      <c r="G32" s="131">
        <f>'TKB SÁNG'!G32</f>
        <v>0</v>
      </c>
      <c r="H32" s="131">
        <f>'TKB SÁNG'!H32</f>
        <v>0</v>
      </c>
      <c r="I32" s="131">
        <f>'TKB SÁNG'!I32</f>
        <v>0</v>
      </c>
      <c r="J32" s="131">
        <f>'TKB SÁNG'!J32</f>
        <v>0</v>
      </c>
      <c r="K32" s="131">
        <f>'TKB SÁNG'!K32</f>
        <v>0</v>
      </c>
      <c r="L32" s="131">
        <f>'TKB SÁNG'!L32</f>
        <v>0</v>
      </c>
      <c r="M32" s="131">
        <f>'TKB SÁNG'!M32</f>
        <v>0</v>
      </c>
      <c r="N32" s="131">
        <f>'TKB SÁNG'!N32</f>
        <v>0</v>
      </c>
      <c r="O32" s="131">
        <f>'TKB SÁNG'!O32</f>
        <v>0</v>
      </c>
      <c r="P32" s="131">
        <f>'TKB SÁNG'!P32</f>
        <v>0</v>
      </c>
      <c r="Q32" s="136">
        <f>'TKB SÁNG'!Q32</f>
        <v>0</v>
      </c>
      <c r="R32" s="136" t="str">
        <f>'TKB SÁNG'!R32</f>
        <v>PHÁP</v>
      </c>
      <c r="S32" s="136">
        <f>'TKB SÁNG'!S32</f>
        <v>0</v>
      </c>
      <c r="T32" s="136">
        <f>'TKB SÁNG'!T32</f>
        <v>0</v>
      </c>
      <c r="U32" s="136">
        <f>'TKB SÁNG'!U32</f>
        <v>0</v>
      </c>
      <c r="V32" s="136">
        <f>'TKB SÁNG'!V32</f>
        <v>0</v>
      </c>
      <c r="W32" s="136">
        <f>'TKB SÁNG'!W32</f>
        <v>0</v>
      </c>
      <c r="X32" s="136">
        <f>'TKB SÁNG'!X32</f>
        <v>0</v>
      </c>
      <c r="Y32" s="136">
        <f>'TKB SÁNG'!Y32</f>
        <v>0</v>
      </c>
      <c r="Z32" s="132">
        <f>'TKB SÁNG'!Z32</f>
        <v>0</v>
      </c>
      <c r="AA32" s="136">
        <f>'TKB SÁNG'!AA32</f>
        <v>0</v>
      </c>
      <c r="AB32" s="136">
        <f>'TKB SÁNG'!AB32</f>
        <v>0</v>
      </c>
      <c r="AC32" s="136">
        <f>'TKB SÁNG'!AC32</f>
        <v>0</v>
      </c>
      <c r="AD32" s="136">
        <f>'TKB SÁNG'!AD32</f>
        <v>0</v>
      </c>
      <c r="AE32" s="136" t="str">
        <f>'TKB SÁNG'!AE32</f>
        <v>TOÁN</v>
      </c>
      <c r="AF32" s="136" t="str">
        <f>'TKB SÁNG'!AF32</f>
        <v>LSĐL - S</v>
      </c>
      <c r="AG32" s="132" t="str">
        <f>'TKB SÁNG'!AG32</f>
        <v>VĂN</v>
      </c>
      <c r="AH32" s="132" t="str">
        <f>'TKB SÁNG'!AH32</f>
        <v>GDCD</v>
      </c>
      <c r="AI32" s="136" t="str">
        <f>'TKB SÁNG'!AI32</f>
        <v>LSĐL - Đ</v>
      </c>
      <c r="AJ32" s="136" t="str">
        <f>'TKB SÁNG'!AJ32</f>
        <v>ANH</v>
      </c>
      <c r="AK32" s="136" t="str">
        <f>'TKB SÁNG'!AK32</f>
        <v>HĐTN</v>
      </c>
      <c r="AL32" s="136" t="str">
        <f>'TKB SÁNG'!AL32</f>
        <v>VĂN</v>
      </c>
      <c r="AM32" s="136" t="str">
        <f>'TKB SÁNG'!AM32</f>
        <v>KHTN - H</v>
      </c>
      <c r="AN32" s="136" t="str">
        <f>'TKB SÁNG'!AN32</f>
        <v>NT - HỌA</v>
      </c>
      <c r="AO32" s="136" t="str">
        <f>'TKB SÁNG'!AO32</f>
        <v>HĐTN</v>
      </c>
      <c r="AP32" s="136" t="str">
        <f>'TKB SÁNG'!AP32</f>
        <v>TIN HỌC</v>
      </c>
      <c r="AQ32" s="137" t="str">
        <f>'TKB SÁNG'!AQ32</f>
        <v>ANH</v>
      </c>
      <c r="AR32" s="136" t="str">
        <f>'TKB SÁNG'!AR32</f>
        <v>GDCD</v>
      </c>
      <c r="AS32" s="136">
        <f>'TKB SÁNG'!AS32</f>
        <v>0</v>
      </c>
    </row>
    <row r="33" spans="1:45" ht="12" thickBot="1">
      <c r="A33" s="237"/>
      <c r="B33" s="70"/>
      <c r="C33" s="238"/>
      <c r="D33" s="151" t="str">
        <f>_xlfn.IFNA(VLOOKUP('TKB SÁNG'!D33,DS!$A:$B,2,0),"")</f>
        <v/>
      </c>
      <c r="E33" s="151" t="str">
        <f>_xlfn.IFNA(VLOOKUP('TKB SÁNG'!E33,DS!$A:$B,2,0),"")</f>
        <v/>
      </c>
      <c r="F33" s="151" t="str">
        <f>_xlfn.IFNA(VLOOKUP('TKB SÁNG'!F33,DS!$A:$B,2,0),"")</f>
        <v/>
      </c>
      <c r="G33" s="151" t="str">
        <f>_xlfn.IFNA(VLOOKUP('TKB SÁNG'!G33,DS!$A:$B,2,0),"")</f>
        <v/>
      </c>
      <c r="H33" s="151" t="str">
        <f>_xlfn.IFNA(VLOOKUP('TKB SÁNG'!H33,DS!$A:$B,2,0),"")</f>
        <v/>
      </c>
      <c r="I33" s="151" t="str">
        <f>_xlfn.IFNA(VLOOKUP('TKB SÁNG'!I33,DS!$A:$B,2,0),"")</f>
        <v/>
      </c>
      <c r="J33" s="151" t="str">
        <f>_xlfn.IFNA(VLOOKUP('TKB SÁNG'!J33,DS!$A:$B,2,0),"")</f>
        <v/>
      </c>
      <c r="K33" s="151" t="str">
        <f>_xlfn.IFNA(VLOOKUP('TKB SÁNG'!K33,DS!$A:$B,2,0),"")</f>
        <v/>
      </c>
      <c r="L33" s="151" t="str">
        <f>_xlfn.IFNA(VLOOKUP('TKB SÁNG'!L33,DS!$A:$B,2,0),"")</f>
        <v/>
      </c>
      <c r="M33" s="151" t="str">
        <f>_xlfn.IFNA(VLOOKUP('TKB SÁNG'!M33,DS!$A:$B,2,0),"")</f>
        <v/>
      </c>
      <c r="N33" s="151" t="str">
        <f>_xlfn.IFNA(VLOOKUP('TKB SÁNG'!N33,DS!$A:$B,2,0),"")</f>
        <v/>
      </c>
      <c r="O33" s="151" t="str">
        <f>_xlfn.IFNA(VLOOKUP('TKB SÁNG'!O33,DS!$A:$B,2,0),"")</f>
        <v/>
      </c>
      <c r="P33" s="151" t="str">
        <f>_xlfn.IFNA(VLOOKUP('TKB SÁNG'!P33,DS!$A:$B,2,0),"")</f>
        <v/>
      </c>
      <c r="Q33" s="152" t="str">
        <f>_xlfn.IFNA(VLOOKUP('TKB SÁNG'!Q33,DS!$A:$B,2,0),"")</f>
        <v/>
      </c>
      <c r="R33" s="152" t="str">
        <f>_xlfn.IFNA(VLOOKUP('TKB SÁNG'!R33,DS!$A:$B,2,0),"")</f>
        <v>CK Đức</v>
      </c>
      <c r="S33" s="152" t="str">
        <f>_xlfn.IFNA(VLOOKUP('TKB SÁNG'!S33,DS!$A:$B,2,0),"")</f>
        <v/>
      </c>
      <c r="T33" s="152" t="str">
        <f>_xlfn.IFNA(VLOOKUP('TKB SÁNG'!T33,DS!$A:$B,2,0),"")</f>
        <v/>
      </c>
      <c r="U33" s="152" t="str">
        <f>_xlfn.IFNA(VLOOKUP('TKB SÁNG'!U33,DS!$A:$B,2,0),"")</f>
        <v/>
      </c>
      <c r="V33" s="152" t="str">
        <f>_xlfn.IFNA(VLOOKUP('TKB SÁNG'!V33,DS!$A:$B,2,0),"")</f>
        <v/>
      </c>
      <c r="W33" s="152" t="str">
        <f>_xlfn.IFNA(VLOOKUP('TKB SÁNG'!W33,DS!$A:$B,2,0),"")</f>
        <v/>
      </c>
      <c r="X33" s="152" t="str">
        <f>_xlfn.IFNA(VLOOKUP('TKB SÁNG'!X33,DS!$A:$B,2,0),"")</f>
        <v/>
      </c>
      <c r="Y33" s="152" t="str">
        <f>_xlfn.IFNA(VLOOKUP('TKB SÁNG'!Y33,DS!$A:$B,2,0),"")</f>
        <v/>
      </c>
      <c r="Z33" s="152" t="str">
        <f>_xlfn.IFNA(VLOOKUP('TKB SÁNG'!Z33,DS!$A:$B,2,0),"")</f>
        <v/>
      </c>
      <c r="AA33" s="152" t="str">
        <f>_xlfn.IFNA(VLOOKUP('TKB SÁNG'!AA33,DS!$A:$B,2,0),"")</f>
        <v/>
      </c>
      <c r="AB33" s="152" t="str">
        <f>_xlfn.IFNA(VLOOKUP('TKB SÁNG'!AB33,DS!$A:$B,2,0),"")</f>
        <v/>
      </c>
      <c r="AC33" s="152" t="str">
        <f>_xlfn.IFNA(VLOOKUP('TKB SÁNG'!AC33,DS!$A:$B,2,0),"")</f>
        <v/>
      </c>
      <c r="AD33" s="152" t="str">
        <f>_xlfn.IFNA(VLOOKUP('TKB SÁNG'!AD33,DS!$A:$B,2,0),"")</f>
        <v/>
      </c>
      <c r="AE33" s="152" t="str">
        <f>_xlfn.IFNA(VLOOKUP('TKB SÁNG'!AE33,DS!$A:$B,2,0),"")</f>
        <v>NB Vân</v>
      </c>
      <c r="AF33" s="152" t="str">
        <f>_xlfn.IFNA(VLOOKUP('TKB SÁNG'!AF33,DS!$A:$B,2,0),"")</f>
        <v>LT Thoa</v>
      </c>
      <c r="AG33" s="152" t="str">
        <f>_xlfn.IFNA(VLOOKUP('TKB SÁNG'!AG33,DS!$A:$B,2,0),"")</f>
        <v>TT Thùy</v>
      </c>
      <c r="AH33" s="152" t="str">
        <f>_xlfn.IFNA(VLOOKUP('TKB SÁNG'!AH33,DS!$A:$B,2,0),"")</f>
        <v>PTT Thủy</v>
      </c>
      <c r="AI33" s="152" t="str">
        <f>_xlfn.IFNA(VLOOKUP('TKB SÁNG'!AI33,DS!$A:$B,2,0),"")</f>
        <v>LTA Nguyệt</v>
      </c>
      <c r="AJ33" s="152" t="str">
        <f>_xlfn.IFNA(VLOOKUP('TKB SÁNG'!AJ33,DS!$A:$B,2,0),"")</f>
        <v>ĐT Hóa</v>
      </c>
      <c r="AK33" s="152" t="str">
        <f>_xlfn.IFNA(VLOOKUP('TKB SÁNG'!AK33,DS!$A:$B,2,0),"")</f>
        <v>NTH Quyên</v>
      </c>
      <c r="AL33" s="152" t="str">
        <f>_xlfn.IFNA(VLOOKUP('TKB SÁNG'!AL33,DS!$A:$B,2,0),"")</f>
        <v>NB Châu</v>
      </c>
      <c r="AM33" s="152" t="str">
        <f>_xlfn.IFNA(VLOOKUP('TKB SÁNG'!AM33,DS!$A:$B,2,0),"")</f>
        <v>NS Tùng</v>
      </c>
      <c r="AN33" s="152" t="str">
        <f>_xlfn.IFNA(VLOOKUP('TKB SÁNG'!AN33,DS!$A:$B,2,0),"")</f>
        <v>LN Anh</v>
      </c>
      <c r="AO33" s="152" t="str">
        <f>_xlfn.IFNA(VLOOKUP('TKB SÁNG'!AO33,DS!$A:$B,2,0),"")</f>
        <v>LTH Yến</v>
      </c>
      <c r="AP33" s="152" t="str">
        <f>_xlfn.IFNA(VLOOKUP('TKB SÁNG'!AP33,DS!$A:$B,2,0),"")</f>
        <v>VT Hà</v>
      </c>
      <c r="AQ33" s="153" t="str">
        <f>_xlfn.IFNA(VLOOKUP('TKB SÁNG'!AQ33,DS!$A:$B,2,0),"")</f>
        <v>VNT Trang</v>
      </c>
      <c r="AR33" s="152" t="str">
        <f>_xlfn.IFNA(VLOOKUP('TKB SÁNG'!AR33,DS!$A:$B,2,0),"")</f>
        <v>NH Vi</v>
      </c>
      <c r="AS33" s="152" t="str">
        <f>_xlfn.IFNA(VLOOKUP('TKB SÁNG'!AS33,DS!$A:$B,2,0),"")</f>
        <v/>
      </c>
    </row>
    <row r="34" spans="1:45">
      <c r="A34" s="228" t="s">
        <v>5</v>
      </c>
      <c r="B34" s="231">
        <v>1</v>
      </c>
      <c r="C34" s="233" t="s">
        <v>151</v>
      </c>
      <c r="D34" s="154" t="str">
        <f>'TKB SÁNG'!D34</f>
        <v>TOÁN</v>
      </c>
      <c r="E34" s="154" t="str">
        <f>'TKB SÁNG'!E34</f>
        <v>ANH</v>
      </c>
      <c r="F34" s="154" t="str">
        <f>'TKB SÁNG'!F34</f>
        <v>TIẾNG NHẬT</v>
      </c>
      <c r="G34" s="154" t="str">
        <f>'TKB SÁNG'!G34</f>
        <v>VĂN</v>
      </c>
      <c r="H34" s="154" t="str">
        <f>'TKB SÁNG'!H34</f>
        <v>VĂN</v>
      </c>
      <c r="I34" s="154" t="str">
        <f>'TKB SÁNG'!I34</f>
        <v>GDTC</v>
      </c>
      <c r="J34" s="154" t="str">
        <f>'TKB SÁNG'!J34</f>
        <v>VĂN</v>
      </c>
      <c r="K34" s="154" t="str">
        <f>'TKB SÁNG'!K34</f>
        <v>TOÁN</v>
      </c>
      <c r="L34" s="154" t="str">
        <f>'TKB SÁNG'!L34</f>
        <v>TOÁN</v>
      </c>
      <c r="M34" s="154" t="str">
        <f>'TKB SÁNG'!M34</f>
        <v>TOÁN</v>
      </c>
      <c r="N34" s="154" t="str">
        <f>'TKB SÁNG'!N34</f>
        <v>VĂN</v>
      </c>
      <c r="O34" s="154" t="str">
        <f>'TKB SÁNG'!O34</f>
        <v>NT - HỌA</v>
      </c>
      <c r="P34" s="154" t="str">
        <f>'TKB SÁNG'!P34</f>
        <v>ANH</v>
      </c>
      <c r="Q34" s="132" t="str">
        <f>'TKB SÁNG'!Q34</f>
        <v>KHTN</v>
      </c>
      <c r="R34" s="132" t="str">
        <f>'TKB SÁNG'!R34</f>
        <v>GD ĐP</v>
      </c>
      <c r="S34" s="132" t="str">
        <f>'TKB SÁNG'!S34</f>
        <v>VĂN</v>
      </c>
      <c r="T34" s="132" t="str">
        <f>'TKB SÁNG'!T34</f>
        <v>CÔNG NGHỆ</v>
      </c>
      <c r="U34" s="132" t="str">
        <f>'TKB SÁNG'!U34</f>
        <v>TOÁN</v>
      </c>
      <c r="V34" s="132" t="str">
        <f>'TKB SÁNG'!V34</f>
        <v>GDTC</v>
      </c>
      <c r="W34" s="132" t="str">
        <f>'TKB SÁNG'!W34</f>
        <v>KHTN - S</v>
      </c>
      <c r="X34" s="132" t="str">
        <f>'TKB SÁNG'!X34</f>
        <v>TOÁN</v>
      </c>
      <c r="Y34" s="132" t="str">
        <f>'TKB SÁNG'!Y34</f>
        <v>KHTN - S</v>
      </c>
      <c r="Z34" s="132" t="str">
        <f>'TKB SÁNG'!Z34</f>
        <v>TOÁN</v>
      </c>
      <c r="AA34" s="132" t="str">
        <f>'TKB SÁNG'!AA34</f>
        <v>NT - NHẠC</v>
      </c>
      <c r="AB34" s="132" t="str">
        <f>'TKB SÁNG'!AB34</f>
        <v>NT - NHẠC</v>
      </c>
      <c r="AC34" s="132" t="str">
        <f>'TKB SÁNG'!AC34</f>
        <v>TIN HỌC</v>
      </c>
      <c r="AD34" s="132" t="str">
        <f>'TKB SÁNG'!AD34</f>
        <v>KHTN - L</v>
      </c>
      <c r="AE34" s="132" t="str">
        <f>'TKB SÁNG'!AE34</f>
        <v>CÔNG NGHỆ</v>
      </c>
      <c r="AF34" s="132" t="str">
        <f>'TKB SÁNG'!AF34</f>
        <v>VĂN</v>
      </c>
      <c r="AG34" s="132" t="str">
        <f>'TKB SÁNG'!AG34</f>
        <v>ANH</v>
      </c>
      <c r="AH34" s="132" t="str">
        <f>'TKB SÁNG'!AH34</f>
        <v>TOÁN</v>
      </c>
      <c r="AI34" s="132" t="str">
        <f>'TKB SÁNG'!AI34</f>
        <v>CÔNG NGHỆ</v>
      </c>
      <c r="AJ34" s="132" t="str">
        <f>'TKB SÁNG'!AJ34</f>
        <v>NT - NHẠC</v>
      </c>
      <c r="AK34" s="132" t="str">
        <f>'TKB SÁNG'!AK34</f>
        <v>KHTN - L</v>
      </c>
      <c r="AL34" s="132" t="str">
        <f>'TKB SÁNG'!AL34</f>
        <v>GDTC</v>
      </c>
      <c r="AM34" s="132" t="str">
        <f>'TKB SÁNG'!AM34</f>
        <v>HĐTN</v>
      </c>
      <c r="AN34" s="132" t="str">
        <f>'TKB SÁNG'!AN34</f>
        <v>VĂN</v>
      </c>
      <c r="AO34" s="132" t="str">
        <f>'TKB SÁNG'!AO34</f>
        <v>LSĐL - Đ</v>
      </c>
      <c r="AP34" s="132" t="str">
        <f>'TKB SÁNG'!AP34</f>
        <v>GDCD</v>
      </c>
      <c r="AQ34" s="140" t="str">
        <f>'TKB SÁNG'!AQ34</f>
        <v>VĂN</v>
      </c>
      <c r="AR34" s="132" t="str">
        <f>'TKB SÁNG'!AR34</f>
        <v>TOÁN</v>
      </c>
      <c r="AS34" s="132" t="str">
        <f>'TKB SÁNG'!AS34</f>
        <v>PHÁP</v>
      </c>
    </row>
    <row r="35" spans="1:45">
      <c r="A35" s="239"/>
      <c r="B35" s="232"/>
      <c r="C35" s="234"/>
      <c r="D35" s="133" t="str">
        <f>_xlfn.IFNA(VLOOKUP('TKB SÁNG'!D35,DS!$A:$B,2,0),"")</f>
        <v>TTT Hương</v>
      </c>
      <c r="E35" s="133" t="str">
        <f>_xlfn.IFNA(VLOOKUP('TKB SÁNG'!E35,DS!$A:$B,2,0),"")</f>
        <v>BL Phương</v>
      </c>
      <c r="F35" s="133" t="str">
        <f>_xlfn.IFNA(VLOOKUP('TKB SÁNG'!F35,DS!$A:$B,2,0),"")</f>
        <v/>
      </c>
      <c r="G35" s="133" t="str">
        <f>_xlfn.IFNA(VLOOKUP('TKB SÁNG'!G35,DS!$A:$B,2,0),"")</f>
        <v>NTT Thủy Đ</v>
      </c>
      <c r="H35" s="133" t="str">
        <f>_xlfn.IFNA(VLOOKUP('TKB SÁNG'!H35,DS!$A:$B,2,0),"")</f>
        <v>NT Nga</v>
      </c>
      <c r="I35" s="133" t="str">
        <f>_xlfn.IFNA(VLOOKUP('TKB SÁNG'!I35,DS!$A:$B,2,0),"")</f>
        <v>NTP Lan TD</v>
      </c>
      <c r="J35" s="133" t="str">
        <f>_xlfn.IFNA(VLOOKUP('TKB SÁNG'!J35,DS!$A:$B,2,0),"")</f>
        <v>NTP Lan A</v>
      </c>
      <c r="K35" s="133" t="str">
        <f>_xlfn.IFNA(VLOOKUP('TKB SÁNG'!K35,DS!$A:$B,2,0),"")</f>
        <v>TX Điện</v>
      </c>
      <c r="L35" s="133" t="str">
        <f>_xlfn.IFNA(VLOOKUP('TKB SÁNG'!L35,DS!$A:$B,2,0),"")</f>
        <v>HT Hạnh</v>
      </c>
      <c r="M35" s="133" t="str">
        <f>_xlfn.IFNA(VLOOKUP('TKB SÁNG'!M35,DS!$A:$B,2,0),"")</f>
        <v>NK Linh</v>
      </c>
      <c r="N35" s="133" t="str">
        <f>_xlfn.IFNA(VLOOKUP('TKB SÁNG'!N35,DS!$A:$B,2,0),"")</f>
        <v>LTH Yến</v>
      </c>
      <c r="O35" s="133" t="str">
        <f>_xlfn.IFNA(VLOOKUP('TKB SÁNG'!O35,DS!$A:$B,2,0),"")</f>
        <v>PTT Linh</v>
      </c>
      <c r="P35" s="133" t="str">
        <f>_xlfn.IFNA(VLOOKUP('TKB SÁNG'!P35,DS!$A:$B,2,0),"")</f>
        <v>TM Hằng</v>
      </c>
      <c r="Q35" s="134" t="str">
        <f>_xlfn.IFNA(VLOOKUP('TKB SÁNG'!Q35,DS!$A:$B,2,0),"")</f>
        <v>NTN Liên</v>
      </c>
      <c r="R35" s="134" t="str">
        <f>_xlfn.IFNA(VLOOKUP('TKB SÁNG'!R35,DS!$A:$B,2,0),"")</f>
        <v>TTM Hương</v>
      </c>
      <c r="S35" s="134" t="str">
        <f>_xlfn.IFNA(VLOOKUP('TKB SÁNG'!S35,DS!$A:$B,2,0),"")</f>
        <v>LH Lan</v>
      </c>
      <c r="T35" s="134" t="str">
        <f>_xlfn.IFNA(VLOOKUP('TKB SÁNG'!T35,DS!$A:$B,2,0),"")</f>
        <v>PH Giang</v>
      </c>
      <c r="U35" s="134" t="str">
        <f>_xlfn.IFNA(VLOOKUP('TKB SÁNG'!U35,DS!$A:$B,2,0),"")</f>
        <v>NTT Thủy A</v>
      </c>
      <c r="V35" s="134" t="str">
        <f>_xlfn.IFNA(VLOOKUP('TKB SÁNG'!V35,DS!$A:$B,2,0),"")</f>
        <v>NTT Hương</v>
      </c>
      <c r="W35" s="134" t="str">
        <f>_xlfn.IFNA(VLOOKUP('TKB SÁNG'!W35,DS!$A:$B,2,0),"")</f>
        <v>ĐĐ Hưng</v>
      </c>
      <c r="X35" s="134" t="str">
        <f>_xlfn.IFNA(VLOOKUP('TKB SÁNG'!X35,DS!$A:$B,2,0),"")</f>
        <v>PQ Linh</v>
      </c>
      <c r="Y35" s="134" t="str">
        <f>_xlfn.IFNA(VLOOKUP('TKB SÁNG'!Y35,DS!$A:$B,2,0),"")</f>
        <v>HTH Quỳnh</v>
      </c>
      <c r="Z35" s="134" t="str">
        <f>_xlfn.IFNA(VLOOKUP('TKB SÁNG'!Z35,DS!$A:$B,2,0),"")</f>
        <v>NTM Thu</v>
      </c>
      <c r="AA35" s="134" t="str">
        <f>_xlfn.IFNA(VLOOKUP('TKB SÁNG'!AA35,DS!$A:$B,2,0),"")</f>
        <v>NTH Ngọc</v>
      </c>
      <c r="AB35" s="134" t="str">
        <f>_xlfn.IFNA(VLOOKUP('TKB SÁNG'!AB35,DS!$A:$B,2,0),"")</f>
        <v>NT Lan</v>
      </c>
      <c r="AC35" s="134" t="str">
        <f>_xlfn.IFNA(VLOOKUP('TKB SÁNG'!AC35,DS!$A:$B,2,0),"")</f>
        <v>NB Vân</v>
      </c>
      <c r="AD35" s="134" t="str">
        <f>_xlfn.IFNA(VLOOKUP('TKB SÁNG'!AD35,DS!$A:$B,2,0),"")</f>
        <v>LT Loan</v>
      </c>
      <c r="AE35" s="134" t="str">
        <f>_xlfn.IFNA(VLOOKUP('TKB SÁNG'!AE35,DS!$A:$B,2,0),"")</f>
        <v>NTT Thủy B</v>
      </c>
      <c r="AF35" s="134" t="str">
        <f>_xlfn.IFNA(VLOOKUP('TKB SÁNG'!AF35,DS!$A:$B,2,0),"")</f>
        <v>NP Thanh</v>
      </c>
      <c r="AG35" s="134" t="str">
        <f>_xlfn.IFNA(VLOOKUP('TKB SÁNG'!AG35,DS!$A:$B,2,0),"")</f>
        <v>NPH Anh</v>
      </c>
      <c r="AH35" s="134" t="str">
        <f>_xlfn.IFNA(VLOOKUP('TKB SÁNG'!AH35,DS!$A:$B,2,0),"")</f>
        <v>ĐH Lan</v>
      </c>
      <c r="AI35" s="134" t="str">
        <f>_xlfn.IFNA(VLOOKUP('TKB SÁNG'!AI35,DS!$A:$B,2,0),"")</f>
        <v>TT Quyên</v>
      </c>
      <c r="AJ35" s="134" t="str">
        <f>_xlfn.IFNA(VLOOKUP('TKB SÁNG'!AJ35,DS!$A:$B,2,0),"")</f>
        <v>NMT Linh</v>
      </c>
      <c r="AK35" s="134" t="str">
        <f>_xlfn.IFNA(VLOOKUP('TKB SÁNG'!AK35,DS!$A:$B,2,0),"")</f>
        <v>NT Phượng</v>
      </c>
      <c r="AL35" s="134" t="str">
        <f>_xlfn.IFNA(VLOOKUP('TKB SÁNG'!AL35,DS!$A:$B,2,0),"")</f>
        <v>NT Thành</v>
      </c>
      <c r="AM35" s="134" t="str">
        <f>_xlfn.IFNA(VLOOKUP('TKB SÁNG'!AM35,DS!$A:$B,2,0),"")</f>
        <v>ĐA Thảo</v>
      </c>
      <c r="AN35" s="134" t="str">
        <f>_xlfn.IFNA(VLOOKUP('TKB SÁNG'!AN35,DS!$A:$B,2,0),"")</f>
        <v>NH Vi</v>
      </c>
      <c r="AO35" s="134" t="str">
        <f>_xlfn.IFNA(VLOOKUP('TKB SÁNG'!AO35,DS!$A:$B,2,0),"")</f>
        <v>VH Giang</v>
      </c>
      <c r="AP35" s="134" t="str">
        <f>_xlfn.IFNA(VLOOKUP('TKB SÁNG'!AP35,DS!$A:$B,2,0),"")</f>
        <v>LTH Quỳnh</v>
      </c>
      <c r="AQ35" s="135" t="str">
        <f>_xlfn.IFNA(VLOOKUP('TKB SÁNG'!AQ35,DS!$A:$B,2,0),"")</f>
        <v>NP Dung</v>
      </c>
      <c r="AR35" s="134" t="str">
        <f>_xlfn.IFNA(VLOOKUP('TKB SÁNG'!AR35,DS!$A:$B,2,0),"")</f>
        <v>VT Hà</v>
      </c>
      <c r="AS35" s="134" t="str">
        <f>_xlfn.IFNA(VLOOKUP('TKB SÁNG'!AS35,DS!$A:$B,2,0),"")</f>
        <v>NTT Huyền P</v>
      </c>
    </row>
    <row r="36" spans="1:45">
      <c r="A36" s="239"/>
      <c r="B36" s="66">
        <v>2</v>
      </c>
      <c r="C36" s="235" t="s">
        <v>159</v>
      </c>
      <c r="D36" s="131" t="str">
        <f>'TKB SÁNG'!D36</f>
        <v>ANH</v>
      </c>
      <c r="E36" s="154" t="str">
        <f>'TKB SÁNG'!E36</f>
        <v>GDTC</v>
      </c>
      <c r="F36" s="154" t="str">
        <f>'TKB SÁNG'!F36</f>
        <v>TIẾNG NHẬT</v>
      </c>
      <c r="G36" s="154" t="str">
        <f>'TKB SÁNG'!G36</f>
        <v>VĂN</v>
      </c>
      <c r="H36" s="154" t="str">
        <f>'TKB SÁNG'!H36</f>
        <v>VĂN</v>
      </c>
      <c r="I36" s="154" t="str">
        <f>'TKB SÁNG'!I36</f>
        <v>TIN HỌC</v>
      </c>
      <c r="J36" s="154" t="str">
        <f>'TKB SÁNG'!J36</f>
        <v>TOÁN</v>
      </c>
      <c r="K36" s="154" t="str">
        <f>'TKB SÁNG'!K36</f>
        <v>NT - HỌA</v>
      </c>
      <c r="L36" s="154" t="str">
        <f>'TKB SÁNG'!L36</f>
        <v>NT - NHẠC</v>
      </c>
      <c r="M36" s="154" t="str">
        <f>'TKB SÁNG'!M36</f>
        <v>NT - NHẠC</v>
      </c>
      <c r="N36" s="154" t="str">
        <f>'TKB SÁNG'!N36</f>
        <v>TOÁN</v>
      </c>
      <c r="O36" s="154" t="str">
        <f>'TKB SÁNG'!O36</f>
        <v>GDTC</v>
      </c>
      <c r="P36" s="154" t="str">
        <f>'TKB SÁNG'!P36</f>
        <v>TOÁN</v>
      </c>
      <c r="Q36" s="132" t="str">
        <f>'TKB SÁNG'!Q36</f>
        <v>KHTN</v>
      </c>
      <c r="R36" s="136" t="str">
        <f>'TKB SÁNG'!R36</f>
        <v>ANH</v>
      </c>
      <c r="S36" s="136" t="str">
        <f>'TKB SÁNG'!S36</f>
        <v>VĂN</v>
      </c>
      <c r="T36" s="136" t="str">
        <f>'TKB SÁNG'!T36</f>
        <v>KHTN - L</v>
      </c>
      <c r="U36" s="136" t="str">
        <f>'TKB SÁNG'!U36</f>
        <v>TOÁN</v>
      </c>
      <c r="V36" s="136" t="str">
        <f>'TKB SÁNG'!V36</f>
        <v>VĂN</v>
      </c>
      <c r="W36" s="136" t="str">
        <f>'TKB SÁNG'!W36</f>
        <v>KHTN - L</v>
      </c>
      <c r="X36" s="136" t="str">
        <f>'TKB SÁNG'!X36</f>
        <v>TOÁN</v>
      </c>
      <c r="Y36" s="136" t="str">
        <f>'TKB SÁNG'!Y36</f>
        <v>HĐTN</v>
      </c>
      <c r="Z36" s="132" t="str">
        <f>'TKB SÁNG'!Z36</f>
        <v>KHTN - S</v>
      </c>
      <c r="AA36" s="136" t="str">
        <f>'TKB SÁNG'!AA36</f>
        <v>GDTC</v>
      </c>
      <c r="AB36" s="136" t="str">
        <f>'TKB SÁNG'!AB36</f>
        <v>VĂN</v>
      </c>
      <c r="AC36" s="136" t="str">
        <f>'TKB SÁNG'!AC36</f>
        <v>GDCD</v>
      </c>
      <c r="AD36" s="136" t="str">
        <f>'TKB SÁNG'!AD36</f>
        <v>CÔNG NGHỆ</v>
      </c>
      <c r="AE36" s="136" t="str">
        <f>'TKB SÁNG'!AE36</f>
        <v>KHTN - S</v>
      </c>
      <c r="AF36" s="136" t="str">
        <f>'TKB SÁNG'!AF36</f>
        <v>GD ĐP</v>
      </c>
      <c r="AG36" s="136" t="str">
        <f>'TKB SÁNG'!AG36</f>
        <v>LSĐL - Đ</v>
      </c>
      <c r="AH36" s="136" t="str">
        <f>'TKB SÁNG'!AH36</f>
        <v>VĂN</v>
      </c>
      <c r="AI36" s="136" t="str">
        <f>'TKB SÁNG'!AI36</f>
        <v>LSĐL - Đ</v>
      </c>
      <c r="AJ36" s="136" t="str">
        <f>'TKB SÁNG'!AJ36</f>
        <v>TOÁN</v>
      </c>
      <c r="AK36" s="136" t="str">
        <f>'TKB SÁNG'!AK36</f>
        <v>VĂN</v>
      </c>
      <c r="AL36" s="136" t="str">
        <f>'TKB SÁNG'!AL36</f>
        <v>CÔNG NGHỆ</v>
      </c>
      <c r="AM36" s="132" t="str">
        <f>'TKB SÁNG'!AM36</f>
        <v>VĂN</v>
      </c>
      <c r="AN36" s="136" t="str">
        <f>'TKB SÁNG'!AN36</f>
        <v>GD ĐP</v>
      </c>
      <c r="AO36" s="136" t="str">
        <f>'TKB SÁNG'!AO36</f>
        <v>NT - NHẠC</v>
      </c>
      <c r="AP36" s="136" t="str">
        <f>'TKB SÁNG'!AP36</f>
        <v>ANH</v>
      </c>
      <c r="AQ36" s="137" t="str">
        <f>'TKB SÁNG'!AQ36</f>
        <v>VĂN</v>
      </c>
      <c r="AR36" s="136" t="str">
        <f>'TKB SÁNG'!AR36</f>
        <v>TOÁN</v>
      </c>
      <c r="AS36" s="136" t="str">
        <f>'TKB SÁNG'!AS36</f>
        <v>PHÁP</v>
      </c>
    </row>
    <row r="37" spans="1:45">
      <c r="A37" s="239"/>
      <c r="B37" s="161"/>
      <c r="C37" s="234"/>
      <c r="D37" s="133" t="str">
        <f>_xlfn.IFNA(VLOOKUP('TKB SÁNG'!D37,DS!$A:$B,2,0),"")</f>
        <v>TM Hằng</v>
      </c>
      <c r="E37" s="133" t="str">
        <f>_xlfn.IFNA(VLOOKUP('TKB SÁNG'!E37,DS!$A:$B,2,0),"")</f>
        <v>NTT Hương</v>
      </c>
      <c r="F37" s="133" t="str">
        <f>_xlfn.IFNA(VLOOKUP('TKB SÁNG'!F37,DS!$A:$B,2,0),"")</f>
        <v/>
      </c>
      <c r="G37" s="133" t="str">
        <f>_xlfn.IFNA(VLOOKUP('TKB SÁNG'!G37,DS!$A:$B,2,0),"")</f>
        <v>NTT Thủy Đ</v>
      </c>
      <c r="H37" s="133" t="str">
        <f>_xlfn.IFNA(VLOOKUP('TKB SÁNG'!H37,DS!$A:$B,2,0),"")</f>
        <v>NT Nga</v>
      </c>
      <c r="I37" s="133" t="str">
        <f>_xlfn.IFNA(VLOOKUP('TKB SÁNG'!I37,DS!$A:$B,2,0),"")</f>
        <v>ĐH Lan</v>
      </c>
      <c r="J37" s="133" t="str">
        <f>_xlfn.IFNA(VLOOKUP('TKB SÁNG'!J37,DS!$A:$B,2,0),"")</f>
        <v>NK Linh</v>
      </c>
      <c r="K37" s="133" t="str">
        <f>_xlfn.IFNA(VLOOKUP('TKB SÁNG'!K37,DS!$A:$B,2,0),"")</f>
        <v>PTT Linh</v>
      </c>
      <c r="L37" s="133" t="str">
        <f>_xlfn.IFNA(VLOOKUP('TKB SÁNG'!L37,DS!$A:$B,2,0),"")</f>
        <v>NMT Linh</v>
      </c>
      <c r="M37" s="133" t="str">
        <f>_xlfn.IFNA(VLOOKUP('TKB SÁNG'!M37,DS!$A:$B,2,0),"")</f>
        <v>NT Lan</v>
      </c>
      <c r="N37" s="133" t="str">
        <f>_xlfn.IFNA(VLOOKUP('TKB SÁNG'!N37,DS!$A:$B,2,0),"")</f>
        <v>LP Thảo</v>
      </c>
      <c r="O37" s="133" t="str">
        <f>_xlfn.IFNA(VLOOKUP('TKB SÁNG'!O37,DS!$A:$B,2,0),"")</f>
        <v>NTP Lan TD</v>
      </c>
      <c r="P37" s="133" t="str">
        <f>_xlfn.IFNA(VLOOKUP('TKB SÁNG'!P37,DS!$A:$B,2,0),"")</f>
        <v>NT Kỳ</v>
      </c>
      <c r="Q37" s="134" t="str">
        <f>_xlfn.IFNA(VLOOKUP('TKB SÁNG'!Q37,DS!$A:$B,2,0),"")</f>
        <v>NTN Liên</v>
      </c>
      <c r="R37" s="134" t="str">
        <f>_xlfn.IFNA(VLOOKUP('TKB SÁNG'!R37,DS!$A:$B,2,0),"")</f>
        <v>BL Phương</v>
      </c>
      <c r="S37" s="134" t="str">
        <f>_xlfn.IFNA(VLOOKUP('TKB SÁNG'!S37,DS!$A:$B,2,0),"")</f>
        <v>LH Lan</v>
      </c>
      <c r="T37" s="134" t="str">
        <f>_xlfn.IFNA(VLOOKUP('TKB SÁNG'!T37,DS!$A:$B,2,0),"")</f>
        <v>NT Phượng</v>
      </c>
      <c r="U37" s="134" t="str">
        <f>_xlfn.IFNA(VLOOKUP('TKB SÁNG'!U37,DS!$A:$B,2,0),"")</f>
        <v>NTT Thủy A</v>
      </c>
      <c r="V37" s="134" t="str">
        <f>_xlfn.IFNA(VLOOKUP('TKB SÁNG'!V37,DS!$A:$B,2,0),"")</f>
        <v>TT Thùy</v>
      </c>
      <c r="W37" s="134" t="str">
        <f>_xlfn.IFNA(VLOOKUP('TKB SÁNG'!W37,DS!$A:$B,2,0),"")</f>
        <v>LT Loan</v>
      </c>
      <c r="X37" s="134" t="str">
        <f>_xlfn.IFNA(VLOOKUP('TKB SÁNG'!X37,DS!$A:$B,2,0),"")</f>
        <v>PQ Linh</v>
      </c>
      <c r="Y37" s="134" t="str">
        <f>_xlfn.IFNA(VLOOKUP('TKB SÁNG'!Y37,DS!$A:$B,2,0),"")</f>
        <v>HT Hạnh</v>
      </c>
      <c r="Z37" s="134" t="str">
        <f>_xlfn.IFNA(VLOOKUP('TKB SÁNG'!Z37,DS!$A:$B,2,0),"")</f>
        <v>HTH Quỳnh</v>
      </c>
      <c r="AA37" s="134" t="str">
        <f>_xlfn.IFNA(VLOOKUP('TKB SÁNG'!AA37,DS!$A:$B,2,0),"")</f>
        <v>NT Thành</v>
      </c>
      <c r="AB37" s="134" t="str">
        <f>_xlfn.IFNA(VLOOKUP('TKB SÁNG'!AB37,DS!$A:$B,2,0),"")</f>
        <v>PTT Thủy</v>
      </c>
      <c r="AC37" s="134" t="str">
        <f>_xlfn.IFNA(VLOOKUP('TKB SÁNG'!AC37,DS!$A:$B,2,0),"")</f>
        <v>LTH Quỳnh</v>
      </c>
      <c r="AD37" s="134" t="str">
        <f>_xlfn.IFNA(VLOOKUP('TKB SÁNG'!AD37,DS!$A:$B,2,0),"")</f>
        <v>NTT Thủy B</v>
      </c>
      <c r="AE37" s="134" t="str">
        <f>_xlfn.IFNA(VLOOKUP('TKB SÁNG'!AE37,DS!$A:$B,2,0),"")</f>
        <v>ĐĐ Hưng</v>
      </c>
      <c r="AF37" s="134" t="str">
        <f>_xlfn.IFNA(VLOOKUP('TKB SÁNG'!AF37,DS!$A:$B,2,0),"")</f>
        <v>NP Thanh</v>
      </c>
      <c r="AG37" s="134" t="str">
        <f>_xlfn.IFNA(VLOOKUP('TKB SÁNG'!AG37,DS!$A:$B,2,0),"")</f>
        <v>VH Giang</v>
      </c>
      <c r="AH37" s="134" t="str">
        <f>_xlfn.IFNA(VLOOKUP('TKB SÁNG'!AH37,DS!$A:$B,2,0),"")</f>
        <v>HT Minh</v>
      </c>
      <c r="AI37" s="134" t="str">
        <f>_xlfn.IFNA(VLOOKUP('TKB SÁNG'!AI37,DS!$A:$B,2,0),"")</f>
        <v>LTA Nguyệt</v>
      </c>
      <c r="AJ37" s="134" t="str">
        <f>_xlfn.IFNA(VLOOKUP('TKB SÁNG'!AJ37,DS!$A:$B,2,0),"")</f>
        <v>TTT Hương</v>
      </c>
      <c r="AK37" s="134" t="str">
        <f>_xlfn.IFNA(VLOOKUP('TKB SÁNG'!AK37,DS!$A:$B,2,0),"")</f>
        <v>NTP Lan A</v>
      </c>
      <c r="AL37" s="134" t="str">
        <f>_xlfn.IFNA(VLOOKUP('TKB SÁNG'!AL37,DS!$A:$B,2,0),"")</f>
        <v>TT Quyên</v>
      </c>
      <c r="AM37" s="134" t="str">
        <f>_xlfn.IFNA(VLOOKUP('TKB SÁNG'!AM37,DS!$A:$B,2,0),"")</f>
        <v>ĐA Thảo</v>
      </c>
      <c r="AN37" s="134" t="str">
        <f>_xlfn.IFNA(VLOOKUP('TKB SÁNG'!AN37,DS!$A:$B,2,0),"")</f>
        <v>NH Vi</v>
      </c>
      <c r="AO37" s="134" t="str">
        <f>_xlfn.IFNA(VLOOKUP('TKB SÁNG'!AO37,DS!$A:$B,2,0),"")</f>
        <v>NTH Ngọc</v>
      </c>
      <c r="AP37" s="134" t="str">
        <f>_xlfn.IFNA(VLOOKUP('TKB SÁNG'!AP37,DS!$A:$B,2,0),"")</f>
        <v>NPH Anh</v>
      </c>
      <c r="AQ37" s="135" t="str">
        <f>_xlfn.IFNA(VLOOKUP('TKB SÁNG'!AQ37,DS!$A:$B,2,0),"")</f>
        <v>NP Dung</v>
      </c>
      <c r="AR37" s="134" t="str">
        <f>_xlfn.IFNA(VLOOKUP('TKB SÁNG'!AR37,DS!$A:$B,2,0),"")</f>
        <v>VT Hà</v>
      </c>
      <c r="AS37" s="134" t="str">
        <f>_xlfn.IFNA(VLOOKUP('TKB SÁNG'!AS37,DS!$A:$B,2,0),"")</f>
        <v>NTT Huyền P</v>
      </c>
    </row>
    <row r="38" spans="1:45">
      <c r="A38" s="239"/>
      <c r="B38" s="66">
        <v>3</v>
      </c>
      <c r="C38" s="235" t="s">
        <v>162</v>
      </c>
      <c r="D38" s="131" t="str">
        <f>'TKB SÁNG'!D38</f>
        <v>TANN</v>
      </c>
      <c r="E38" s="131" t="str">
        <f>'TKB SÁNG'!E38</f>
        <v>TIẾNG NHẬT</v>
      </c>
      <c r="F38" s="131" t="str">
        <f>'TKB SÁNG'!F38</f>
        <v>VĂN</v>
      </c>
      <c r="G38" s="131" t="str">
        <f>'TKB SÁNG'!G38</f>
        <v>TANN</v>
      </c>
      <c r="H38" s="131" t="str">
        <f>'TKB SÁNG'!H38</f>
        <v>TANN</v>
      </c>
      <c r="I38" s="131" t="str">
        <f>'TKB SÁNG'!I38</f>
        <v>TOÁN TA</v>
      </c>
      <c r="J38" s="131" t="str">
        <f>'TKB SÁNG'!J38</f>
        <v>TOÁN TA</v>
      </c>
      <c r="K38" s="131" t="str">
        <f>'TKB SÁNG'!K38</f>
        <v>TOÁN TA</v>
      </c>
      <c r="L38" s="131" t="str">
        <f>'TKB SÁNG'!L38</f>
        <v>TANN</v>
      </c>
      <c r="M38" s="131" t="str">
        <f>'TKB SÁNG'!M38</f>
        <v>TANN</v>
      </c>
      <c r="N38" s="131" t="str">
        <f>'TKB SÁNG'!N38</f>
        <v>TANN</v>
      </c>
      <c r="O38" s="131" t="str">
        <f>'TKB SÁNG'!O38</f>
        <v>TANN</v>
      </c>
      <c r="P38" s="131" t="str">
        <f>'TKB SÁNG'!P38</f>
        <v>TANN</v>
      </c>
      <c r="Q38" s="136" t="str">
        <f>'TKB SÁNG'!Q38</f>
        <v>TANN</v>
      </c>
      <c r="R38" s="136" t="str">
        <f>'TKB SÁNG'!R38</f>
        <v>GDTC</v>
      </c>
      <c r="S38" s="136" t="str">
        <f>'TKB SÁNG'!S38</f>
        <v>TANN</v>
      </c>
      <c r="T38" s="136" t="str">
        <f>'TKB SÁNG'!T38</f>
        <v>TANN</v>
      </c>
      <c r="U38" s="136" t="str">
        <f>'TKB SÁNG'!U38</f>
        <v>TANN</v>
      </c>
      <c r="V38" s="136" t="str">
        <f>'TKB SÁNG'!V38</f>
        <v>TOÁN</v>
      </c>
      <c r="W38" s="136" t="str">
        <f>'TKB SÁNG'!W38</f>
        <v>CÔNG NGHỆ</v>
      </c>
      <c r="X38" s="136" t="str">
        <f>'TKB SÁNG'!X38</f>
        <v>TOÁN TA</v>
      </c>
      <c r="Y38" s="136" t="str">
        <f>'TKB SÁNG'!Y38</f>
        <v>TOÁN TA</v>
      </c>
      <c r="Z38" s="136" t="str">
        <f>'TKB SÁNG'!Z38</f>
        <v>TOÁN TA</v>
      </c>
      <c r="AA38" s="136" t="str">
        <f>'TKB SÁNG'!AA38</f>
        <v>VĂN</v>
      </c>
      <c r="AB38" s="136" t="str">
        <f>'TKB SÁNG'!AB38</f>
        <v>VĂN</v>
      </c>
      <c r="AC38" s="136" t="str">
        <f>'TKB SÁNG'!AC38</f>
        <v>NT - HỌA</v>
      </c>
      <c r="AD38" s="136" t="str">
        <f>'TKB SÁNG'!AD38</f>
        <v>VĂN</v>
      </c>
      <c r="AE38" s="136" t="str">
        <f>'TKB SÁNG'!AE38</f>
        <v>TOÁN</v>
      </c>
      <c r="AF38" s="136" t="str">
        <f>'TKB SÁNG'!AF38</f>
        <v>TOÁN</v>
      </c>
      <c r="AG38" s="136" t="str">
        <f>'TKB SÁNG'!AG38</f>
        <v>NT - HỌA</v>
      </c>
      <c r="AH38" s="136" t="str">
        <f>'TKB SÁNG'!AH38</f>
        <v>GD ĐP</v>
      </c>
      <c r="AI38" s="136" t="str">
        <f>'TKB SÁNG'!AI38</f>
        <v>GDTC</v>
      </c>
      <c r="AJ38" s="136" t="str">
        <f>'TKB SÁNG'!AJ38</f>
        <v>TIN HỌC</v>
      </c>
      <c r="AK38" s="136" t="str">
        <f>'TKB SÁNG'!AK38</f>
        <v>NT - NHẠC</v>
      </c>
      <c r="AL38" s="136" t="str">
        <f>'TKB SÁNG'!AL38</f>
        <v>TOÁN</v>
      </c>
      <c r="AM38" s="132" t="str">
        <f>'TKB SÁNG'!AM38</f>
        <v>LSĐL - Đ</v>
      </c>
      <c r="AN38" s="136" t="str">
        <f>'TKB SÁNG'!AN38</f>
        <v>KHTN - S</v>
      </c>
      <c r="AO38" s="136" t="str">
        <f>'TKB SÁNG'!AO38</f>
        <v>CÔNG NGHỆ</v>
      </c>
      <c r="AP38" s="136" t="str">
        <f>'TKB SÁNG'!AP38</f>
        <v>LSĐL - Đ</v>
      </c>
      <c r="AQ38" s="137" t="str">
        <f>'TKB SÁNG'!AQ38</f>
        <v>TOÁN</v>
      </c>
      <c r="AR38" s="132" t="str">
        <f>'TKB SÁNG'!AR38</f>
        <v>LSĐL - Đ</v>
      </c>
      <c r="AS38" s="136" t="str">
        <f>'TKB SÁNG'!AS38</f>
        <v>PHÁP</v>
      </c>
    </row>
    <row r="39" spans="1:45">
      <c r="A39" s="239"/>
      <c r="B39" s="161"/>
      <c r="C39" s="234"/>
      <c r="D39" s="133" t="str">
        <f>_xlfn.IFNA(VLOOKUP('TKB SÁNG'!D39,DS!$A:$B,2,0),"")</f>
        <v/>
      </c>
      <c r="E39" s="133" t="str">
        <f>_xlfn.IFNA(VLOOKUP('TKB SÁNG'!E39,DS!$A:$B,2,0),"")</f>
        <v/>
      </c>
      <c r="F39" s="133" t="str">
        <f>_xlfn.IFNA(VLOOKUP('TKB SÁNG'!F39,DS!$A:$B,2,0),"")</f>
        <v>TTN Anh</v>
      </c>
      <c r="G39" s="133" t="str">
        <f>_xlfn.IFNA(VLOOKUP('TKB SÁNG'!G39,DS!$A:$B,2,0),"")</f>
        <v/>
      </c>
      <c r="H39" s="133" t="str">
        <f>_xlfn.IFNA(VLOOKUP('TKB SÁNG'!H39,DS!$A:$B,2,0),"")</f>
        <v/>
      </c>
      <c r="I39" s="133" t="str">
        <f>_xlfn.IFNA(VLOOKUP('TKB SÁNG'!I39,DS!$A:$B,2,0),"")</f>
        <v/>
      </c>
      <c r="J39" s="133" t="str">
        <f>_xlfn.IFNA(VLOOKUP('TKB SÁNG'!J39,DS!$A:$B,2,0),"")</f>
        <v/>
      </c>
      <c r="K39" s="133" t="str">
        <f>_xlfn.IFNA(VLOOKUP('TKB SÁNG'!K39,DS!$A:$B,2,0),"")</f>
        <v/>
      </c>
      <c r="L39" s="133" t="str">
        <f>_xlfn.IFNA(VLOOKUP('TKB SÁNG'!L39,DS!$A:$B,2,0),"")</f>
        <v/>
      </c>
      <c r="M39" s="133" t="str">
        <f>_xlfn.IFNA(VLOOKUP('TKB SÁNG'!M39,DS!$A:$B,2,0),"")</f>
        <v/>
      </c>
      <c r="N39" s="133" t="str">
        <f>_xlfn.IFNA(VLOOKUP('TKB SÁNG'!N39,DS!$A:$B,2,0),"")</f>
        <v/>
      </c>
      <c r="O39" s="133" t="str">
        <f>_xlfn.IFNA(VLOOKUP('TKB SÁNG'!O39,DS!$A:$B,2,0),"")</f>
        <v/>
      </c>
      <c r="P39" s="133" t="str">
        <f>_xlfn.IFNA(VLOOKUP('TKB SÁNG'!P39,DS!$A:$B,2,0),"")</f>
        <v/>
      </c>
      <c r="Q39" s="134" t="str">
        <f>_xlfn.IFNA(VLOOKUP('TKB SÁNG'!Q39,DS!$A:$B,2,0),"")</f>
        <v/>
      </c>
      <c r="R39" s="134" t="str">
        <f>_xlfn.IFNA(VLOOKUP('TKB SÁNG'!R39,DS!$A:$B,2,0),"")</f>
        <v>NTT Hương</v>
      </c>
      <c r="S39" s="134" t="str">
        <f>_xlfn.IFNA(VLOOKUP('TKB SÁNG'!S39,DS!$A:$B,2,0),"")</f>
        <v/>
      </c>
      <c r="T39" s="134" t="str">
        <f>_xlfn.IFNA(VLOOKUP('TKB SÁNG'!T39,DS!$A:$B,2,0),"")</f>
        <v/>
      </c>
      <c r="U39" s="134" t="str">
        <f>_xlfn.IFNA(VLOOKUP('TKB SÁNG'!U39,DS!$A:$B,2,0),"")</f>
        <v/>
      </c>
      <c r="V39" s="134" t="str">
        <f>_xlfn.IFNA(VLOOKUP('TKB SÁNG'!V39,DS!$A:$B,2,0),"")</f>
        <v>TX Điện</v>
      </c>
      <c r="W39" s="134" t="str">
        <f>_xlfn.IFNA(VLOOKUP('TKB SÁNG'!W39,DS!$A:$B,2,0),"")</f>
        <v>NTT Thủy B</v>
      </c>
      <c r="X39" s="134" t="str">
        <f>_xlfn.IFNA(VLOOKUP('TKB SÁNG'!X39,DS!$A:$B,2,0),"")</f>
        <v/>
      </c>
      <c r="Y39" s="134" t="str">
        <f>_xlfn.IFNA(VLOOKUP('TKB SÁNG'!Y39,DS!$A:$B,2,0),"")</f>
        <v/>
      </c>
      <c r="Z39" s="134" t="str">
        <f>_xlfn.IFNA(VLOOKUP('TKB SÁNG'!Z39,DS!$A:$B,2,0),"")</f>
        <v/>
      </c>
      <c r="AA39" s="134" t="str">
        <f>_xlfn.IFNA(VLOOKUP('TKB SÁNG'!AA39,DS!$A:$B,2,0),"")</f>
        <v>LH Lan</v>
      </c>
      <c r="AB39" s="134" t="str">
        <f>_xlfn.IFNA(VLOOKUP('TKB SÁNG'!AB39,DS!$A:$B,2,0),"")</f>
        <v>PTT Thủy</v>
      </c>
      <c r="AC39" s="134" t="str">
        <f>_xlfn.IFNA(VLOOKUP('TKB SÁNG'!AC39,DS!$A:$B,2,0),"")</f>
        <v>LT Phong</v>
      </c>
      <c r="AD39" s="134" t="str">
        <f>_xlfn.IFNA(VLOOKUP('TKB SÁNG'!AD39,DS!$A:$B,2,0),"")</f>
        <v>NT Nga</v>
      </c>
      <c r="AE39" s="134" t="str">
        <f>_xlfn.IFNA(VLOOKUP('TKB SÁNG'!AE39,DS!$A:$B,2,0),"")</f>
        <v>NB Vân</v>
      </c>
      <c r="AF39" s="134" t="str">
        <f>_xlfn.IFNA(VLOOKUP('TKB SÁNG'!AF39,DS!$A:$B,2,0),"")</f>
        <v>VT Hà</v>
      </c>
      <c r="AG39" s="134" t="str">
        <f>_xlfn.IFNA(VLOOKUP('TKB SÁNG'!AG39,DS!$A:$B,2,0),"")</f>
        <v>PTT Linh</v>
      </c>
      <c r="AH39" s="134" t="str">
        <f>_xlfn.IFNA(VLOOKUP('TKB SÁNG'!AH39,DS!$A:$B,2,0),"")</f>
        <v>HT Minh</v>
      </c>
      <c r="AI39" s="134" t="str">
        <f>_xlfn.IFNA(VLOOKUP('TKB SÁNG'!AI39,DS!$A:$B,2,0),"")</f>
        <v>NT Thành</v>
      </c>
      <c r="AJ39" s="134" t="str">
        <f>_xlfn.IFNA(VLOOKUP('TKB SÁNG'!AJ39,DS!$A:$B,2,0),"")</f>
        <v>TTT Hương</v>
      </c>
      <c r="AK39" s="134" t="str">
        <f>_xlfn.IFNA(VLOOKUP('TKB SÁNG'!AK39,DS!$A:$B,2,0),"")</f>
        <v>NTH Ngọc</v>
      </c>
      <c r="AL39" s="134" t="str">
        <f>_xlfn.IFNA(VLOOKUP('TKB SÁNG'!AL39,DS!$A:$B,2,0),"")</f>
        <v>NK Linh</v>
      </c>
      <c r="AM39" s="134" t="str">
        <f>_xlfn.IFNA(VLOOKUP('TKB SÁNG'!AM39,DS!$A:$B,2,0),"")</f>
        <v>LTA Nguyệt</v>
      </c>
      <c r="AN39" s="134" t="str">
        <f>_xlfn.IFNA(VLOOKUP('TKB SÁNG'!AN39,DS!$A:$B,2,0),"")</f>
        <v>PTN Trâm</v>
      </c>
      <c r="AO39" s="134" t="str">
        <f>_xlfn.IFNA(VLOOKUP('TKB SÁNG'!AO39,DS!$A:$B,2,0),"")</f>
        <v>TT Quyên</v>
      </c>
      <c r="AP39" s="134" t="str">
        <f>_xlfn.IFNA(VLOOKUP('TKB SÁNG'!AP39,DS!$A:$B,2,0),"")</f>
        <v>NTT Thủy Đ</v>
      </c>
      <c r="AQ39" s="135" t="str">
        <f>_xlfn.IFNA(VLOOKUP('TKB SÁNG'!AQ39,DS!$A:$B,2,0),"")</f>
        <v>NTM Thu</v>
      </c>
      <c r="AR39" s="134" t="str">
        <f>_xlfn.IFNA(VLOOKUP('TKB SÁNG'!AR39,DS!$A:$B,2,0),"")</f>
        <v>VH Giang</v>
      </c>
      <c r="AS39" s="134" t="str">
        <f>_xlfn.IFNA(VLOOKUP('TKB SÁNG'!AS39,DS!$A:$B,2,0),"")</f>
        <v>NTT Huyền P</v>
      </c>
    </row>
    <row r="40" spans="1:45" ht="13">
      <c r="A40" s="239"/>
      <c r="B40" s="66">
        <v>4</v>
      </c>
      <c r="C40" s="235" t="s">
        <v>164</v>
      </c>
      <c r="D40" s="155" t="str">
        <f>'TKB SÁNG'!D40</f>
        <v>TANN</v>
      </c>
      <c r="E40" s="155" t="str">
        <f>'TKB SÁNG'!E40</f>
        <v>TIẾNG NHẬT</v>
      </c>
      <c r="F40" s="155" t="str">
        <f>'TKB SÁNG'!F40</f>
        <v>VĂN</v>
      </c>
      <c r="G40" s="155" t="str">
        <f>'TKB SÁNG'!G40</f>
        <v>TANN</v>
      </c>
      <c r="H40" s="155" t="str">
        <f>'TKB SÁNG'!H40</f>
        <v>TANN</v>
      </c>
      <c r="I40" s="155" t="str">
        <f>'TKB SÁNG'!I40</f>
        <v>TOÁN TA</v>
      </c>
      <c r="J40" s="155" t="str">
        <f>'TKB SÁNG'!J40</f>
        <v>TOÁN TA</v>
      </c>
      <c r="K40" s="155" t="str">
        <f>'TKB SÁNG'!K40</f>
        <v>TOÁN TA</v>
      </c>
      <c r="L40" s="155" t="str">
        <f>'TKB SÁNG'!L40</f>
        <v>TANN</v>
      </c>
      <c r="M40" s="155" t="str">
        <f>'TKB SÁNG'!M40</f>
        <v>TANN</v>
      </c>
      <c r="N40" s="155" t="str">
        <f>'TKB SÁNG'!N40</f>
        <v>TANN</v>
      </c>
      <c r="O40" s="155" t="str">
        <f>'TKB SÁNG'!O40</f>
        <v>TANN</v>
      </c>
      <c r="P40" s="155" t="str">
        <f>'TKB SÁNG'!P40</f>
        <v>TANN</v>
      </c>
      <c r="Q40" s="155" t="str">
        <f>'TKB SÁNG'!Q40</f>
        <v>TANN</v>
      </c>
      <c r="R40" s="155" t="str">
        <f>'TKB SÁNG'!R40</f>
        <v>TOÁN</v>
      </c>
      <c r="S40" s="155" t="str">
        <f>'TKB SÁNG'!S40</f>
        <v>TANN</v>
      </c>
      <c r="T40" s="155" t="str">
        <f>'TKB SÁNG'!T40</f>
        <v>TANN</v>
      </c>
      <c r="U40" s="136" t="str">
        <f>'TKB SÁNG'!U40</f>
        <v>TANN</v>
      </c>
      <c r="V40" s="136" t="str">
        <f>'TKB SÁNG'!V40</f>
        <v>TOÁN</v>
      </c>
      <c r="W40" s="136" t="str">
        <f>'TKB SÁNG'!W40</f>
        <v>NT - HỌA</v>
      </c>
      <c r="X40" s="136" t="str">
        <f>'TKB SÁNG'!X40</f>
        <v>TOÁN TA</v>
      </c>
      <c r="Y40" s="136" t="str">
        <f>'TKB SÁNG'!Y40</f>
        <v>TOÁN TA</v>
      </c>
      <c r="Z40" s="136" t="str">
        <f>'TKB SÁNG'!Z40</f>
        <v>TOÁN TA</v>
      </c>
      <c r="AA40" s="136" t="str">
        <f>'TKB SÁNG'!AA40</f>
        <v>VĂN</v>
      </c>
      <c r="AB40" s="136" t="str">
        <f>'TKB SÁNG'!AB40</f>
        <v>CÔNG NGHỆ</v>
      </c>
      <c r="AC40" s="136" t="str">
        <f>'TKB SÁNG'!AC40</f>
        <v>GDTC</v>
      </c>
      <c r="AD40" s="136" t="str">
        <f>'TKB SÁNG'!AD40</f>
        <v>TIN HỌC</v>
      </c>
      <c r="AE40" s="136" t="str">
        <f>'TKB SÁNG'!AE40</f>
        <v>GDCD</v>
      </c>
      <c r="AF40" s="136" t="str">
        <f>'TKB SÁNG'!AF40</f>
        <v>TOÁN</v>
      </c>
      <c r="AG40" s="136" t="str">
        <f>'TKB SÁNG'!AG40</f>
        <v>VĂN</v>
      </c>
      <c r="AH40" s="136" t="str">
        <f>'TKB SÁNG'!AH40</f>
        <v>CÔNG NGHỆ</v>
      </c>
      <c r="AI40" s="136" t="str">
        <f>'TKB SÁNG'!AI40</f>
        <v>TIN HỌC</v>
      </c>
      <c r="AJ40" s="136" t="str">
        <f>'TKB SÁNG'!AJ40</f>
        <v>KHTN - S</v>
      </c>
      <c r="AK40" s="136" t="str">
        <f>'TKB SÁNG'!AK40</f>
        <v>TOÁN</v>
      </c>
      <c r="AL40" s="136" t="str">
        <f>'TKB SÁNG'!AL40</f>
        <v>TOÁN</v>
      </c>
      <c r="AM40" s="132" t="str">
        <f>'TKB SÁNG'!AM40</f>
        <v>KHTN - L</v>
      </c>
      <c r="AN40" s="136" t="str">
        <f>'TKB SÁNG'!AN40</f>
        <v>KHTN - H</v>
      </c>
      <c r="AO40" s="136" t="str">
        <f>'TKB SÁNG'!AO40</f>
        <v>KHTN - L</v>
      </c>
      <c r="AP40" s="136" t="str">
        <f>'TKB SÁNG'!AP40</f>
        <v>TOÁN</v>
      </c>
      <c r="AQ40" s="136" t="str">
        <f>'TKB SÁNG'!AQ40</f>
        <v>LSĐL - Đ</v>
      </c>
      <c r="AR40" s="136" t="str">
        <f>'TKB SÁNG'!AR40</f>
        <v>KHTN - S</v>
      </c>
      <c r="AS40" s="136" t="str">
        <f>'TKB SÁNG'!AS40</f>
        <v>PHÁP</v>
      </c>
    </row>
    <row r="41" spans="1:45" ht="13">
      <c r="A41" s="239"/>
      <c r="B41" s="89"/>
      <c r="C41" s="234"/>
      <c r="D41" s="156" t="str">
        <f>_xlfn.IFNA(VLOOKUP('TKB SÁNG'!D41,DS!$A:$B,2,0),"")</f>
        <v/>
      </c>
      <c r="E41" s="156" t="str">
        <f>_xlfn.IFNA(VLOOKUP('TKB SÁNG'!E41,DS!$A:$B,2,0),"")</f>
        <v/>
      </c>
      <c r="F41" s="156" t="str">
        <f>_xlfn.IFNA(VLOOKUP('TKB SÁNG'!F41,DS!$A:$B,2,0),"")</f>
        <v>TTN Anh</v>
      </c>
      <c r="G41" s="156" t="str">
        <f>_xlfn.IFNA(VLOOKUP('TKB SÁNG'!G41,DS!$A:$B,2,0),"")</f>
        <v/>
      </c>
      <c r="H41" s="156" t="str">
        <f>_xlfn.IFNA(VLOOKUP('TKB SÁNG'!H41,DS!$A:$B,2,0),"")</f>
        <v/>
      </c>
      <c r="I41" s="156" t="str">
        <f>_xlfn.IFNA(VLOOKUP('TKB SÁNG'!I41,DS!$A:$B,2,0),"")</f>
        <v/>
      </c>
      <c r="J41" s="156" t="str">
        <f>_xlfn.IFNA(VLOOKUP('TKB SÁNG'!J41,DS!$A:$B,2,0),"")</f>
        <v/>
      </c>
      <c r="K41" s="156" t="str">
        <f>_xlfn.IFNA(VLOOKUP('TKB SÁNG'!K41,DS!$A:$B,2,0),"")</f>
        <v/>
      </c>
      <c r="L41" s="156" t="str">
        <f>_xlfn.IFNA(VLOOKUP('TKB SÁNG'!L41,DS!$A:$B,2,0),"")</f>
        <v/>
      </c>
      <c r="M41" s="156" t="str">
        <f>_xlfn.IFNA(VLOOKUP('TKB SÁNG'!M41,DS!$A:$B,2,0),"")</f>
        <v/>
      </c>
      <c r="N41" s="156" t="str">
        <f>_xlfn.IFNA(VLOOKUP('TKB SÁNG'!N41,DS!$A:$B,2,0),"")</f>
        <v/>
      </c>
      <c r="O41" s="156" t="str">
        <f>_xlfn.IFNA(VLOOKUP('TKB SÁNG'!O41,DS!$A:$B,2,0),"")</f>
        <v/>
      </c>
      <c r="P41" s="156" t="str">
        <f>_xlfn.IFNA(VLOOKUP('TKB SÁNG'!P41,DS!$A:$B,2,0),"")</f>
        <v/>
      </c>
      <c r="Q41" s="156" t="str">
        <f>_xlfn.IFNA(VLOOKUP('TKB SÁNG'!Q41,DS!$A:$B,2,0),"")</f>
        <v/>
      </c>
      <c r="R41" s="156" t="str">
        <f>_xlfn.IFNA(VLOOKUP('TKB SÁNG'!R41,DS!$A:$B,2,0),"")</f>
        <v>HT Hạnh</v>
      </c>
      <c r="S41" s="156" t="str">
        <f>_xlfn.IFNA(VLOOKUP('TKB SÁNG'!S41,DS!$A:$B,2,0),"")</f>
        <v/>
      </c>
      <c r="T41" s="156" t="str">
        <f>_xlfn.IFNA(VLOOKUP('TKB SÁNG'!T41,DS!$A:$B,2,0),"")</f>
        <v/>
      </c>
      <c r="U41" s="134" t="str">
        <f>_xlfn.IFNA(VLOOKUP('TKB SÁNG'!U41,DS!$A:$B,2,0),"")</f>
        <v/>
      </c>
      <c r="V41" s="134" t="str">
        <f>_xlfn.IFNA(VLOOKUP('TKB SÁNG'!V41,DS!$A:$B,2,0),"")</f>
        <v>TX Điện</v>
      </c>
      <c r="W41" s="134" t="str">
        <f>_xlfn.IFNA(VLOOKUP('TKB SÁNG'!W41,DS!$A:$B,2,0),"")</f>
        <v>LT Phong</v>
      </c>
      <c r="X41" s="134" t="str">
        <f>_xlfn.IFNA(VLOOKUP('TKB SÁNG'!X41,DS!$A:$B,2,0),"")</f>
        <v/>
      </c>
      <c r="Y41" s="134" t="str">
        <f>_xlfn.IFNA(VLOOKUP('TKB SÁNG'!Y41,DS!$A:$B,2,0),"")</f>
        <v/>
      </c>
      <c r="Z41" s="142" t="str">
        <f>_xlfn.IFNA(VLOOKUP('TKB SÁNG'!Z41,DS!$A:$B,2,0),"")</f>
        <v/>
      </c>
      <c r="AA41" s="142" t="str">
        <f>_xlfn.IFNA(VLOOKUP('TKB SÁNG'!AA41,DS!$A:$B,2,0),"")</f>
        <v>LH Lan</v>
      </c>
      <c r="AB41" s="142" t="str">
        <f>_xlfn.IFNA(VLOOKUP('TKB SÁNG'!AB41,DS!$A:$B,2,0),"")</f>
        <v>NTT Thủy B</v>
      </c>
      <c r="AC41" s="142" t="str">
        <f>_xlfn.IFNA(VLOOKUP('TKB SÁNG'!AC41,DS!$A:$B,2,0),"")</f>
        <v>NT Thành</v>
      </c>
      <c r="AD41" s="142" t="str">
        <f>_xlfn.IFNA(VLOOKUP('TKB SÁNG'!AD41,DS!$A:$B,2,0),"")</f>
        <v>NB Vân</v>
      </c>
      <c r="AE41" s="142" t="str">
        <f>_xlfn.IFNA(VLOOKUP('TKB SÁNG'!AE41,DS!$A:$B,2,0),"")</f>
        <v>LTH Quỳnh</v>
      </c>
      <c r="AF41" s="142" t="str">
        <f>_xlfn.IFNA(VLOOKUP('TKB SÁNG'!AF41,DS!$A:$B,2,0),"")</f>
        <v>VT Hà</v>
      </c>
      <c r="AG41" s="142" t="str">
        <f>_xlfn.IFNA(VLOOKUP('TKB SÁNG'!AG41,DS!$A:$B,2,0),"")</f>
        <v>TT Thùy</v>
      </c>
      <c r="AH41" s="142" t="str">
        <f>_xlfn.IFNA(VLOOKUP('TKB SÁNG'!AH41,DS!$A:$B,2,0),"")</f>
        <v>TT Quyên</v>
      </c>
      <c r="AI41" s="142" t="str">
        <f>_xlfn.IFNA(VLOOKUP('TKB SÁNG'!AI41,DS!$A:$B,2,0),"")</f>
        <v>ĐH Lan</v>
      </c>
      <c r="AJ41" s="142" t="str">
        <f>_xlfn.IFNA(VLOOKUP('TKB SÁNG'!AJ41,DS!$A:$B,2,0),"")</f>
        <v>HTH Quỳnh</v>
      </c>
      <c r="AK41" s="142" t="str">
        <f>_xlfn.IFNA(VLOOKUP('TKB SÁNG'!AK41,DS!$A:$B,2,0),"")</f>
        <v>NTM Thu</v>
      </c>
      <c r="AL41" s="142" t="str">
        <f>_xlfn.IFNA(VLOOKUP('TKB SÁNG'!AL41,DS!$A:$B,2,0),"")</f>
        <v>NK Linh</v>
      </c>
      <c r="AM41" s="134" t="str">
        <f>_xlfn.IFNA(VLOOKUP('TKB SÁNG'!AM41,DS!$A:$B,2,0),"")</f>
        <v>PTM Ngân</v>
      </c>
      <c r="AN41" s="134" t="str">
        <f>_xlfn.IFNA(VLOOKUP('TKB SÁNG'!AN41,DS!$A:$B,2,0),"")</f>
        <v>TT Loan</v>
      </c>
      <c r="AO41" s="134" t="str">
        <f>_xlfn.IFNA(VLOOKUP('TKB SÁNG'!AO41,DS!$A:$B,2,0),"")</f>
        <v>NT Phượng</v>
      </c>
      <c r="AP41" s="134" t="str">
        <f>_xlfn.IFNA(VLOOKUP('TKB SÁNG'!AP41,DS!$A:$B,2,0),"")</f>
        <v>NTT Thủy A</v>
      </c>
      <c r="AQ41" s="142" t="str">
        <f>_xlfn.IFNA(VLOOKUP('TKB SÁNG'!AQ41,DS!$A:$B,2,0),"")</f>
        <v>LTA Nguyệt</v>
      </c>
      <c r="AR41" s="142" t="str">
        <f>_xlfn.IFNA(VLOOKUP('TKB SÁNG'!AR41,DS!$A:$B,2,0),"")</f>
        <v>PTN Trâm</v>
      </c>
      <c r="AS41" s="142" t="str">
        <f>_xlfn.IFNA(VLOOKUP('TKB SÁNG'!AS41,DS!$A:$B,2,0),"")</f>
        <v>NTT Huyền P</v>
      </c>
    </row>
    <row r="42" spans="1:45" ht="13">
      <c r="A42" s="239"/>
      <c r="B42" s="66">
        <v>5</v>
      </c>
      <c r="C42" s="235" t="s">
        <v>166</v>
      </c>
      <c r="D42" s="155">
        <f>'TKB SÁNG'!D42</f>
        <v>0</v>
      </c>
      <c r="E42" s="155">
        <f>'TKB SÁNG'!E42</f>
        <v>0</v>
      </c>
      <c r="F42" s="155">
        <f>'TKB SÁNG'!F42</f>
        <v>0</v>
      </c>
      <c r="G42" s="155">
        <f>'TKB SÁNG'!G42</f>
        <v>0</v>
      </c>
      <c r="H42" s="155">
        <f>'TKB SÁNG'!H42</f>
        <v>0</v>
      </c>
      <c r="I42" s="155">
        <f>'TKB SÁNG'!I42</f>
        <v>0</v>
      </c>
      <c r="J42" s="155">
        <f>'TKB SÁNG'!J42</f>
        <v>0</v>
      </c>
      <c r="K42" s="155">
        <f>'TKB SÁNG'!K42</f>
        <v>0</v>
      </c>
      <c r="L42" s="155">
        <f>'TKB SÁNG'!L42</f>
        <v>0</v>
      </c>
      <c r="M42" s="155">
        <f>'TKB SÁNG'!M42</f>
        <v>0</v>
      </c>
      <c r="N42" s="155">
        <f>'TKB SÁNG'!N42</f>
        <v>0</v>
      </c>
      <c r="O42" s="155">
        <f>'TKB SÁNG'!O42</f>
        <v>0</v>
      </c>
      <c r="P42" s="155">
        <f>'TKB SÁNG'!P42</f>
        <v>0</v>
      </c>
      <c r="Q42" s="155">
        <f>'TKB SÁNG'!Q42</f>
        <v>0</v>
      </c>
      <c r="R42" s="155" t="str">
        <f>'TKB SÁNG'!R42</f>
        <v>TOÁN</v>
      </c>
      <c r="S42" s="155">
        <f>'TKB SÁNG'!S42</f>
        <v>0</v>
      </c>
      <c r="T42" s="155">
        <f>'TKB SÁNG'!T42</f>
        <v>0</v>
      </c>
      <c r="U42" s="136">
        <f>'TKB SÁNG'!U42</f>
        <v>0</v>
      </c>
      <c r="V42" s="136">
        <f>'TKB SÁNG'!V42</f>
        <v>0</v>
      </c>
      <c r="W42" s="136">
        <f>'TKB SÁNG'!W42</f>
        <v>0</v>
      </c>
      <c r="X42" s="136">
        <f>'TKB SÁNG'!X42</f>
        <v>0</v>
      </c>
      <c r="Y42" s="136">
        <f>'TKB SÁNG'!Y42</f>
        <v>0</v>
      </c>
      <c r="Z42" s="136">
        <f>'TKB SÁNG'!Z42</f>
        <v>0</v>
      </c>
      <c r="AA42" s="136">
        <f>'TKB SÁNG'!AA42</f>
        <v>0</v>
      </c>
      <c r="AB42" s="136">
        <f>'TKB SÁNG'!AB42</f>
        <v>0</v>
      </c>
      <c r="AC42" s="136">
        <f>'TKB SÁNG'!AC42</f>
        <v>0</v>
      </c>
      <c r="AD42" s="136">
        <f>'TKB SÁNG'!AD42</f>
        <v>0</v>
      </c>
      <c r="AE42" s="136" t="str">
        <f>'TKB SÁNG'!AE42</f>
        <v>TIN HỌC</v>
      </c>
      <c r="AF42" s="136" t="str">
        <f>'TKB SÁNG'!AF42</f>
        <v>KHTN - L</v>
      </c>
      <c r="AG42" s="136" t="str">
        <f>'TKB SÁNG'!AG42</f>
        <v>VĂN</v>
      </c>
      <c r="AH42" s="136" t="str">
        <f>'TKB SÁNG'!AH42</f>
        <v>KHTN - L</v>
      </c>
      <c r="AI42" s="136" t="str">
        <f>'TKB SÁNG'!AI42</f>
        <v>HĐTN</v>
      </c>
      <c r="AJ42" s="136" t="str">
        <f>'TKB SÁNG'!AJ42</f>
        <v>LSĐL - Đ</v>
      </c>
      <c r="AK42" s="136" t="str">
        <f>'TKB SÁNG'!AK42</f>
        <v>TOÁN</v>
      </c>
      <c r="AL42" s="136" t="str">
        <f>'TKB SÁNG'!AL42</f>
        <v>LSĐL - Đ</v>
      </c>
      <c r="AM42" s="136" t="str">
        <f>'TKB SÁNG'!AM42</f>
        <v>GDCD</v>
      </c>
      <c r="AN42" s="136" t="str">
        <f>'TKB SÁNG'!AN42</f>
        <v>LSĐL - Đ</v>
      </c>
      <c r="AO42" s="136" t="str">
        <f>'TKB SÁNG'!AO42</f>
        <v>TIN HỌC</v>
      </c>
      <c r="AP42" s="136" t="str">
        <f>'TKB SÁNG'!AP42</f>
        <v>TOÁN</v>
      </c>
      <c r="AQ42" s="136" t="str">
        <f>'TKB SÁNG'!AQ42</f>
        <v>NHẠC</v>
      </c>
      <c r="AR42" s="136" t="str">
        <f>'TKB SÁNG'!AR42</f>
        <v>ANH</v>
      </c>
      <c r="AS42" s="136">
        <f>'TKB SÁNG'!AS42</f>
        <v>0</v>
      </c>
    </row>
    <row r="43" spans="1:45" ht="13.5" thickBot="1">
      <c r="A43" s="240"/>
      <c r="B43" s="70"/>
      <c r="C43" s="236"/>
      <c r="D43" s="157" t="str">
        <f>_xlfn.IFNA(VLOOKUP('TKB SÁNG'!D43,DS!$A:$B,2,0),"")</f>
        <v/>
      </c>
      <c r="E43" s="157" t="str">
        <f>_xlfn.IFNA(VLOOKUP('TKB SÁNG'!E43,DS!$A:$B,2,0),"")</f>
        <v/>
      </c>
      <c r="F43" s="157" t="str">
        <f>_xlfn.IFNA(VLOOKUP('TKB SÁNG'!F43,DS!$A:$B,2,0),"")</f>
        <v/>
      </c>
      <c r="G43" s="157" t="str">
        <f>_xlfn.IFNA(VLOOKUP('TKB SÁNG'!G43,DS!$A:$B,2,0),"")</f>
        <v/>
      </c>
      <c r="H43" s="157" t="str">
        <f>_xlfn.IFNA(VLOOKUP('TKB SÁNG'!H43,DS!$A:$B,2,0),"")</f>
        <v/>
      </c>
      <c r="I43" s="157" t="str">
        <f>_xlfn.IFNA(VLOOKUP('TKB SÁNG'!I43,DS!$A:$B,2,0),"")</f>
        <v/>
      </c>
      <c r="J43" s="157" t="str">
        <f>_xlfn.IFNA(VLOOKUP('TKB SÁNG'!J43,DS!$A:$B,2,0),"")</f>
        <v/>
      </c>
      <c r="K43" s="157" t="str">
        <f>_xlfn.IFNA(VLOOKUP('TKB SÁNG'!K43,DS!$A:$B,2,0),"")</f>
        <v/>
      </c>
      <c r="L43" s="157" t="str">
        <f>_xlfn.IFNA(VLOOKUP('TKB SÁNG'!L43,DS!$A:$B,2,0),"")</f>
        <v/>
      </c>
      <c r="M43" s="157" t="str">
        <f>_xlfn.IFNA(VLOOKUP('TKB SÁNG'!M43,DS!$A:$B,2,0),"")</f>
        <v/>
      </c>
      <c r="N43" s="157" t="str">
        <f>_xlfn.IFNA(VLOOKUP('TKB SÁNG'!N43,DS!$A:$B,2,0),"")</f>
        <v/>
      </c>
      <c r="O43" s="157" t="str">
        <f>_xlfn.IFNA(VLOOKUP('TKB SÁNG'!O43,DS!$A:$B,2,0),"")</f>
        <v/>
      </c>
      <c r="P43" s="157" t="str">
        <f>_xlfn.IFNA(VLOOKUP('TKB SÁNG'!P43,DS!$A:$B,2,0),"")</f>
        <v/>
      </c>
      <c r="Q43" s="157" t="str">
        <f>_xlfn.IFNA(VLOOKUP('TKB SÁNG'!Q43,DS!$A:$B,2,0),"")</f>
        <v/>
      </c>
      <c r="R43" s="157" t="str">
        <f>_xlfn.IFNA(VLOOKUP('TKB SÁNG'!R43,DS!$A:$B,2,0),"")</f>
        <v>HT Hạnh</v>
      </c>
      <c r="S43" s="157" t="str">
        <f>_xlfn.IFNA(VLOOKUP('TKB SÁNG'!S43,DS!$A:$B,2,0),"")</f>
        <v/>
      </c>
      <c r="T43" s="157" t="str">
        <f>_xlfn.IFNA(VLOOKUP('TKB SÁNG'!T43,DS!$A:$B,2,0),"")</f>
        <v/>
      </c>
      <c r="U43" s="152" t="str">
        <f>_xlfn.IFNA(VLOOKUP('TKB SÁNG'!U43,DS!$A:$B,2,0),"")</f>
        <v/>
      </c>
      <c r="V43" s="152" t="str">
        <f>_xlfn.IFNA(VLOOKUP('TKB SÁNG'!V43,DS!$A:$B,2,0),"")</f>
        <v/>
      </c>
      <c r="W43" s="152" t="str">
        <f>_xlfn.IFNA(VLOOKUP('TKB SÁNG'!W43,DS!$A:$B,2,0),"")</f>
        <v/>
      </c>
      <c r="X43" s="152" t="str">
        <f>_xlfn.IFNA(VLOOKUP('TKB SÁNG'!X43,DS!$A:$B,2,0),"")</f>
        <v/>
      </c>
      <c r="Y43" s="152" t="str">
        <f>_xlfn.IFNA(VLOOKUP('TKB SÁNG'!Y43,DS!$A:$B,2,0),"")</f>
        <v/>
      </c>
      <c r="Z43" s="152" t="str">
        <f>_xlfn.IFNA(VLOOKUP('TKB SÁNG'!Z43,DS!$A:$B,2,0),"")</f>
        <v/>
      </c>
      <c r="AA43" s="152" t="str">
        <f>_xlfn.IFNA(VLOOKUP('TKB SÁNG'!AA43,DS!$A:$B,2,0),"")</f>
        <v/>
      </c>
      <c r="AB43" s="152" t="str">
        <f>_xlfn.IFNA(VLOOKUP('TKB SÁNG'!AB43,DS!$A:$B,2,0),"")</f>
        <v/>
      </c>
      <c r="AC43" s="152" t="str">
        <f>_xlfn.IFNA(VLOOKUP('TKB SÁNG'!AC43,DS!$A:$B,2,0),"")</f>
        <v/>
      </c>
      <c r="AD43" s="152" t="str">
        <f>_xlfn.IFNA(VLOOKUP('TKB SÁNG'!AD43,DS!$A:$B,2,0),"")</f>
        <v/>
      </c>
      <c r="AE43" s="152" t="str">
        <f>_xlfn.IFNA(VLOOKUP('TKB SÁNG'!AE43,DS!$A:$B,2,0),"")</f>
        <v>NB Vân</v>
      </c>
      <c r="AF43" s="152" t="str">
        <f>_xlfn.IFNA(VLOOKUP('TKB SÁNG'!AF43,DS!$A:$B,2,0),"")</f>
        <v>NT Phượng</v>
      </c>
      <c r="AG43" s="152" t="str">
        <f>_xlfn.IFNA(VLOOKUP('TKB SÁNG'!AG43,DS!$A:$B,2,0),"")</f>
        <v>TT Thùy</v>
      </c>
      <c r="AH43" s="152" t="str">
        <f>_xlfn.IFNA(VLOOKUP('TKB SÁNG'!AH43,DS!$A:$B,2,0),"")</f>
        <v>LT Loan</v>
      </c>
      <c r="AI43" s="152" t="str">
        <f>_xlfn.IFNA(VLOOKUP('TKB SÁNG'!AI43,DS!$A:$B,2,0),"")</f>
        <v>LT Hà</v>
      </c>
      <c r="AJ43" s="152" t="str">
        <f>_xlfn.IFNA(VLOOKUP('TKB SÁNG'!AJ43,DS!$A:$B,2,0),"")</f>
        <v>VH Giang</v>
      </c>
      <c r="AK43" s="152" t="str">
        <f>_xlfn.IFNA(VLOOKUP('TKB SÁNG'!AK43,DS!$A:$B,2,0),"")</f>
        <v>NTM Thu</v>
      </c>
      <c r="AL43" s="152" t="str">
        <f>_xlfn.IFNA(VLOOKUP('TKB SÁNG'!AL43,DS!$A:$B,2,0),"")</f>
        <v>LTA Nguyệt</v>
      </c>
      <c r="AM43" s="152" t="str">
        <f>_xlfn.IFNA(VLOOKUP('TKB SÁNG'!AM43,DS!$A:$B,2,0),"")</f>
        <v>PTT Thủy</v>
      </c>
      <c r="AN43" s="152" t="str">
        <f>_xlfn.IFNA(VLOOKUP('TKB SÁNG'!AN43,DS!$A:$B,2,0),"")</f>
        <v>NTT Thủy Đ</v>
      </c>
      <c r="AO43" s="152" t="str">
        <f>_xlfn.IFNA(VLOOKUP('TKB SÁNG'!AO43,DS!$A:$B,2,0),"")</f>
        <v>TTT Hương</v>
      </c>
      <c r="AP43" s="152" t="str">
        <f>_xlfn.IFNA(VLOOKUP('TKB SÁNG'!AP43,DS!$A:$B,2,0),"")</f>
        <v>NTT Thủy A</v>
      </c>
      <c r="AQ43" s="152" t="str">
        <f>_xlfn.IFNA(VLOOKUP('TKB SÁNG'!AQ43,DS!$A:$B,2,0),"")</f>
        <v>NT Lan</v>
      </c>
      <c r="AR43" s="152" t="str">
        <f>_xlfn.IFNA(VLOOKUP('TKB SÁNG'!AR43,DS!$A:$B,2,0),"")</f>
        <v>NPH Anh</v>
      </c>
      <c r="AS43" s="152" t="str">
        <f>_xlfn.IFNA(VLOOKUP('TKB SÁNG'!AS43,DS!$A:$B,2,0),"")</f>
        <v/>
      </c>
    </row>
    <row r="44" spans="1:45">
      <c r="A44" s="228" t="s">
        <v>6</v>
      </c>
      <c r="B44" s="231">
        <v>1</v>
      </c>
      <c r="C44" s="238" t="s">
        <v>151</v>
      </c>
      <c r="D44" s="144" t="str">
        <f>'TKB SÁNG'!D44</f>
        <v>GDTC</v>
      </c>
      <c r="E44" s="144" t="str">
        <f>'TKB SÁNG'!E44</f>
        <v>CÔNG NGHỆ</v>
      </c>
      <c r="F44" s="144" t="str">
        <f>'TKB SÁNG'!F44</f>
        <v>NT - HỌA</v>
      </c>
      <c r="G44" s="144" t="str">
        <f>'TKB SÁNG'!G44</f>
        <v>TOÁN</v>
      </c>
      <c r="H44" s="144" t="str">
        <f>'TKB SÁNG'!H44</f>
        <v>GDTC</v>
      </c>
      <c r="I44" s="144" t="str">
        <f>'TKB SÁNG'!I44</f>
        <v>LSĐL - Đ</v>
      </c>
      <c r="J44" s="144" t="str">
        <f>'TKB SÁNG'!J44</f>
        <v>KHTN</v>
      </c>
      <c r="K44" s="144" t="str">
        <f>'TKB SÁNG'!K44</f>
        <v>VĂN</v>
      </c>
      <c r="L44" s="144" t="str">
        <f>'TKB SÁNG'!L44</f>
        <v>VĂN</v>
      </c>
      <c r="M44" s="144" t="str">
        <f>'TKB SÁNG'!M44</f>
        <v>LSĐL - Đ</v>
      </c>
      <c r="N44" s="144" t="str">
        <f>'TKB SÁNG'!N44</f>
        <v>KHTN</v>
      </c>
      <c r="O44" s="144" t="str">
        <f>'TKB SÁNG'!O44</f>
        <v>TOÁN</v>
      </c>
      <c r="P44" s="144" t="str">
        <f>'TKB SÁNG'!P44</f>
        <v>KHTN</v>
      </c>
      <c r="Q44" s="145" t="str">
        <f>'TKB SÁNG'!Q44</f>
        <v>ANH</v>
      </c>
      <c r="R44" s="136" t="str">
        <f>'TKB SÁNG'!R44</f>
        <v>TOÁN</v>
      </c>
      <c r="S44" s="145" t="str">
        <f>'TKB SÁNG'!S44</f>
        <v>ANH</v>
      </c>
      <c r="T44" s="145" t="str">
        <f>'TKB SÁNG'!T44</f>
        <v>GDTC</v>
      </c>
      <c r="U44" s="145" t="str">
        <f>'TKB SÁNG'!U44</f>
        <v>CÔNG NGHỆ</v>
      </c>
      <c r="V44" s="145" t="str">
        <f>'TKB SÁNG'!V44</f>
        <v>NT - NHẠC</v>
      </c>
      <c r="W44" s="136" t="str">
        <f>'TKB SÁNG'!W44</f>
        <v>ANH</v>
      </c>
      <c r="X44" s="136" t="str">
        <f>'TKB SÁNG'!X44</f>
        <v>KHTN - S</v>
      </c>
      <c r="Y44" s="136" t="str">
        <f>'TKB SÁNG'!Y44</f>
        <v>ANH</v>
      </c>
      <c r="Z44" s="145" t="str">
        <f>'TKB SÁNG'!Z44</f>
        <v>NT - HỌA</v>
      </c>
      <c r="AA44" s="145" t="str">
        <f>'TKB SÁNG'!AA44</f>
        <v>ANH</v>
      </c>
      <c r="AB44" s="132" t="str">
        <f>'TKB SÁNG'!AB44</f>
        <v>KHTN - S</v>
      </c>
      <c r="AC44" s="136" t="str">
        <f>'TKB SÁNG'!AC44</f>
        <v>GDTC</v>
      </c>
      <c r="AD44" s="136" t="str">
        <f>'TKB SÁNG'!AD44</f>
        <v>ANH</v>
      </c>
      <c r="AE44" s="158" t="str">
        <f>'TKB SÁNG'!AE44</f>
        <v>GD ĐP</v>
      </c>
      <c r="AF44" s="158" t="str">
        <f>'TKB SÁNG'!AF44</f>
        <v>NT - NHẠC</v>
      </c>
      <c r="AG44" s="132" t="str">
        <f>'TKB SÁNG'!AG44</f>
        <v>LSĐL - S</v>
      </c>
      <c r="AH44" s="136" t="str">
        <f>'TKB SÁNG'!AH44</f>
        <v>CÔNG NGHỆ</v>
      </c>
      <c r="AI44" s="145" t="str">
        <f>'TKB SÁNG'!AI44</f>
        <v>VĂN</v>
      </c>
      <c r="AJ44" s="145" t="str">
        <f>'TKB SÁNG'!AJ44</f>
        <v>HĐTN</v>
      </c>
      <c r="AK44" s="145" t="str">
        <f>'TKB SÁNG'!AK44</f>
        <v>VĂN</v>
      </c>
      <c r="AL44" s="136" t="str">
        <f>'TKB SÁNG'!AL44</f>
        <v>ANH</v>
      </c>
      <c r="AM44" s="145" t="str">
        <f>'TKB SÁNG'!AM44</f>
        <v>ANH</v>
      </c>
      <c r="AN44" s="145" t="str">
        <f>'TKB SÁNG'!AN44</f>
        <v>VĂN</v>
      </c>
      <c r="AO44" s="145" t="str">
        <f>'TKB SÁNG'!AO44</f>
        <v>GDCD</v>
      </c>
      <c r="AP44" s="145" t="str">
        <f>'TKB SÁNG'!AP44</f>
        <v>VĂN</v>
      </c>
      <c r="AQ44" s="146" t="str">
        <f>'TKB SÁNG'!AQ44</f>
        <v>TIN HỌC</v>
      </c>
      <c r="AR44" s="145" t="str">
        <f>'TKB SÁNG'!AR44</f>
        <v>NT - NHẠC</v>
      </c>
      <c r="AS44" s="159">
        <f>'TKB SÁNG'!AS44</f>
        <v>0</v>
      </c>
    </row>
    <row r="45" spans="1:45">
      <c r="A45" s="229"/>
      <c r="B45" s="232"/>
      <c r="C45" s="234"/>
      <c r="D45" s="133" t="str">
        <f>_xlfn.IFNA(VLOOKUP('TKB SÁNG'!D45,DS!$A:$B,2,0),"")</f>
        <v>DT Dung</v>
      </c>
      <c r="E45" s="133" t="str">
        <f>_xlfn.IFNA(VLOOKUP('TKB SÁNG'!E45,DS!$A:$B,2,0),"")</f>
        <v>NH Thúy</v>
      </c>
      <c r="F45" s="133" t="str">
        <f>_xlfn.IFNA(VLOOKUP('TKB SÁNG'!F45,DS!$A:$B,2,0),"")</f>
        <v>LN Anh</v>
      </c>
      <c r="G45" s="133" t="str">
        <f>_xlfn.IFNA(VLOOKUP('TKB SÁNG'!G45,DS!$A:$B,2,0),"")</f>
        <v>HTQ Lan</v>
      </c>
      <c r="H45" s="133" t="str">
        <f>_xlfn.IFNA(VLOOKUP('TKB SÁNG'!H45,DS!$A:$B,2,0),"")</f>
        <v>TTT Hạnh</v>
      </c>
      <c r="I45" s="133" t="str">
        <f>_xlfn.IFNA(VLOOKUP('TKB SÁNG'!I45,DS!$A:$B,2,0),"")</f>
        <v>NTT Thủy Đ</v>
      </c>
      <c r="J45" s="133" t="str">
        <f>_xlfn.IFNA(VLOOKUP('TKB SÁNG'!J45,DS!$A:$B,2,0),"")</f>
        <v>TT Loan</v>
      </c>
      <c r="K45" s="133" t="str">
        <f>_xlfn.IFNA(VLOOKUP('TKB SÁNG'!K45,DS!$A:$B,2,0),"")</f>
        <v>TTM Hương</v>
      </c>
      <c r="L45" s="133" t="str">
        <f>_xlfn.IFNA(VLOOKUP('TKB SÁNG'!L45,DS!$A:$B,2,0),"")</f>
        <v>VB Hạnh</v>
      </c>
      <c r="M45" s="133" t="str">
        <f>_xlfn.IFNA(VLOOKUP('TKB SÁNG'!M45,DS!$A:$B,2,0),"")</f>
        <v>NT Tùng</v>
      </c>
      <c r="N45" s="133" t="str">
        <f>_xlfn.IFNA(VLOOKUP('TKB SÁNG'!N45,DS!$A:$B,2,0),"")</f>
        <v>NH Anh</v>
      </c>
      <c r="O45" s="133" t="str">
        <f>_xlfn.IFNA(VLOOKUP('TKB SÁNG'!O45,DS!$A:$B,2,0),"")</f>
        <v>NB Vân</v>
      </c>
      <c r="P45" s="133" t="str">
        <f>_xlfn.IFNA(VLOOKUP('TKB SÁNG'!P45,DS!$A:$B,2,0),"")</f>
        <v>ĐĐ Hưng</v>
      </c>
      <c r="Q45" s="134" t="str">
        <f>_xlfn.IFNA(VLOOKUP('TKB SÁNG'!Q45,DS!$A:$B,2,0),"")</f>
        <v>NTH Mai</v>
      </c>
      <c r="R45" s="134" t="str">
        <f>_xlfn.IFNA(VLOOKUP('TKB SÁNG'!R45,DS!$A:$B,2,0),"")</f>
        <v>HT Hạnh</v>
      </c>
      <c r="S45" s="134" t="str">
        <f>_xlfn.IFNA(VLOOKUP('TKB SÁNG'!S45,DS!$A:$B,2,0),"")</f>
        <v>NT Hải</v>
      </c>
      <c r="T45" s="134" t="str">
        <f>_xlfn.IFNA(VLOOKUP('TKB SÁNG'!T45,DS!$A:$B,2,0),"")</f>
        <v>NTP Lan TD</v>
      </c>
      <c r="U45" s="134" t="str">
        <f>_xlfn.IFNA(VLOOKUP('TKB SÁNG'!U45,DS!$A:$B,2,0),"")</f>
        <v>NTT Thủy B</v>
      </c>
      <c r="V45" s="134" t="str">
        <f>_xlfn.IFNA(VLOOKUP('TKB SÁNG'!V45,DS!$A:$B,2,0),"")</f>
        <v>NT Lan</v>
      </c>
      <c r="W45" s="134" t="str">
        <f>_xlfn.IFNA(VLOOKUP('TKB SÁNG'!W45,DS!$A:$B,2,0),"")</f>
        <v>VNT Trang</v>
      </c>
      <c r="X45" s="134" t="str">
        <f>_xlfn.IFNA(VLOOKUP('TKB SÁNG'!X45,DS!$A:$B,2,0),"")</f>
        <v>TTT Hằng</v>
      </c>
      <c r="Y45" s="134" t="str">
        <f>_xlfn.IFNA(VLOOKUP('TKB SÁNG'!Y45,DS!$A:$B,2,0),"")</f>
        <v>HTM Hương</v>
      </c>
      <c r="Z45" s="134" t="str">
        <f>_xlfn.IFNA(VLOOKUP('TKB SÁNG'!Z45,DS!$A:$B,2,0),"")</f>
        <v>PTT Linh</v>
      </c>
      <c r="AA45" s="134" t="str">
        <f>_xlfn.IFNA(VLOOKUP('TKB SÁNG'!AA45,DS!$A:$B,2,0),"")</f>
        <v>ND Vy</v>
      </c>
      <c r="AB45" s="134" t="str">
        <f>_xlfn.IFNA(VLOOKUP('TKB SÁNG'!AB45,DS!$A:$B,2,0),"")</f>
        <v>HTH Quỳnh</v>
      </c>
      <c r="AC45" s="134" t="str">
        <f>_xlfn.IFNA(VLOOKUP('TKB SÁNG'!AC45,DS!$A:$B,2,0),"")</f>
        <v>NT Thành</v>
      </c>
      <c r="AD45" s="134" t="str">
        <f>_xlfn.IFNA(VLOOKUP('TKB SÁNG'!AD45,DS!$A:$B,2,0),"")</f>
        <v>TTH Giang</v>
      </c>
      <c r="AE45" s="138" t="str">
        <f>_xlfn.IFNA(VLOOKUP('TKB SÁNG'!AE45,DS!$A:$B,2,0),"")</f>
        <v>TH Nhung</v>
      </c>
      <c r="AF45" s="138" t="str">
        <f>_xlfn.IFNA(VLOOKUP('TKB SÁNG'!AF45,DS!$A:$B,2,0),"")</f>
        <v>NTH Ngọc</v>
      </c>
      <c r="AG45" s="134" t="str">
        <f>_xlfn.IFNA(VLOOKUP('TKB SÁNG'!AG45,DS!$A:$B,2,0),"")</f>
        <v>ĐTH Nga</v>
      </c>
      <c r="AH45" s="134" t="str">
        <f>_xlfn.IFNA(VLOOKUP('TKB SÁNG'!AH45,DS!$A:$B,2,0),"")</f>
        <v>TT Quyên</v>
      </c>
      <c r="AI45" s="134" t="str">
        <f>_xlfn.IFNA(VLOOKUP('TKB SÁNG'!AI45,DS!$A:$B,2,0),"")</f>
        <v>LTH Yến</v>
      </c>
      <c r="AJ45" s="134" t="str">
        <f>_xlfn.IFNA(VLOOKUP('TKB SÁNG'!AJ45,DS!$A:$B,2,0),"")</f>
        <v>TTT Hương</v>
      </c>
      <c r="AK45" s="134" t="str">
        <f>_xlfn.IFNA(VLOOKUP('TKB SÁNG'!AK45,DS!$A:$B,2,0),"")</f>
        <v>NTP Lan A</v>
      </c>
      <c r="AL45" s="134" t="str">
        <f>_xlfn.IFNA(VLOOKUP('TKB SÁNG'!AL45,DS!$A:$B,2,0),"")</f>
        <v>NTH Quyên</v>
      </c>
      <c r="AM45" s="134" t="str">
        <f>_xlfn.IFNA(VLOOKUP('TKB SÁNG'!AM45,DS!$A:$B,2,0),"")</f>
        <v>TTT Hiền</v>
      </c>
      <c r="AN45" s="134" t="str">
        <f>_xlfn.IFNA(VLOOKUP('TKB SÁNG'!AN45,DS!$A:$B,2,0),"")</f>
        <v>NH Vi</v>
      </c>
      <c r="AO45" s="134" t="str">
        <f>_xlfn.IFNA(VLOOKUP('TKB SÁNG'!AO45,DS!$A:$B,2,0),"")</f>
        <v>LTH Quỳnh</v>
      </c>
      <c r="AP45" s="134" t="str">
        <f>_xlfn.IFNA(VLOOKUP('TKB SÁNG'!AP45,DS!$A:$B,2,0),"")</f>
        <v>VH Giang</v>
      </c>
      <c r="AQ45" s="135" t="str">
        <f>_xlfn.IFNA(VLOOKUP('TKB SÁNG'!AQ45,DS!$A:$B,2,0),"")</f>
        <v>VT Hà</v>
      </c>
      <c r="AR45" s="134" t="str">
        <f>_xlfn.IFNA(VLOOKUP('TKB SÁNG'!AR45,DS!$A:$B,2,0),"")</f>
        <v>NMT Linh</v>
      </c>
      <c r="AS45" s="171" t="str">
        <f>_xlfn.IFNA(VLOOKUP('TKB SÁNG'!AS45,DS!$A:$B,2,0),"")</f>
        <v/>
      </c>
    </row>
    <row r="46" spans="1:45">
      <c r="A46" s="229"/>
      <c r="B46" s="66">
        <v>2</v>
      </c>
      <c r="C46" s="235" t="s">
        <v>159</v>
      </c>
      <c r="D46" s="131" t="str">
        <f>'TKB SÁNG'!D46</f>
        <v>NT - NHẠC</v>
      </c>
      <c r="E46" s="131" t="str">
        <f>'TKB SÁNG'!E46</f>
        <v>NT - NHẠC</v>
      </c>
      <c r="F46" s="131" t="str">
        <f>'TKB SÁNG'!F46</f>
        <v>GDTC</v>
      </c>
      <c r="G46" s="131" t="str">
        <f>'TKB SÁNG'!G46</f>
        <v>VĂN</v>
      </c>
      <c r="H46" s="131" t="str">
        <f>'TKB SÁNG'!H46</f>
        <v>KHTN</v>
      </c>
      <c r="I46" s="131" t="str">
        <f>'TKB SÁNG'!I46</f>
        <v>NT - HỌA</v>
      </c>
      <c r="J46" s="131" t="str">
        <f>'TKB SÁNG'!J46</f>
        <v>KHTN</v>
      </c>
      <c r="K46" s="131" t="str">
        <f>'TKB SÁNG'!K46</f>
        <v>C. NGHỆ</v>
      </c>
      <c r="L46" s="131" t="str">
        <f>'TKB SÁNG'!L46</f>
        <v>VĂN</v>
      </c>
      <c r="M46" s="131" t="str">
        <f>'TKB SÁNG'!M46</f>
        <v>VĂN</v>
      </c>
      <c r="N46" s="131" t="str">
        <f>'TKB SÁNG'!N46</f>
        <v>TOÁN</v>
      </c>
      <c r="O46" s="131" t="str">
        <f>'TKB SÁNG'!O46</f>
        <v>TOÁN</v>
      </c>
      <c r="P46" s="131" t="str">
        <f>'TKB SÁNG'!P46</f>
        <v>LSĐL - Đ</v>
      </c>
      <c r="Q46" s="136" t="str">
        <f>'TKB SÁNG'!Q46</f>
        <v>VĂN</v>
      </c>
      <c r="R46" s="136" t="str">
        <f>'TKB SÁNG'!R46</f>
        <v>TOÁN</v>
      </c>
      <c r="S46" s="132" t="str">
        <f>'TKB SÁNG'!S46</f>
        <v>ANH</v>
      </c>
      <c r="T46" s="136" t="str">
        <f>'TKB SÁNG'!T46</f>
        <v>LSĐL - Đ</v>
      </c>
      <c r="U46" s="136" t="str">
        <f>'TKB SÁNG'!U46</f>
        <v>ANH</v>
      </c>
      <c r="V46" s="136" t="str">
        <f>'TKB SÁNG'!V46</f>
        <v>KHTN - S</v>
      </c>
      <c r="W46" s="136" t="str">
        <f>'TKB SÁNG'!W46</f>
        <v>GDTC</v>
      </c>
      <c r="X46" s="136" t="str">
        <f>'TKB SÁNG'!X46</f>
        <v>ANH</v>
      </c>
      <c r="Y46" s="136" t="str">
        <f>'TKB SÁNG'!Y46</f>
        <v>NT - HỌA</v>
      </c>
      <c r="Z46" s="136" t="str">
        <f>'TKB SÁNG'!Z46</f>
        <v>KHTN - S</v>
      </c>
      <c r="AA46" s="136" t="str">
        <f>'TKB SÁNG'!AA46</f>
        <v>TOÁN</v>
      </c>
      <c r="AB46" s="136" t="str">
        <f>'TKB SÁNG'!AB46</f>
        <v>TOÁN</v>
      </c>
      <c r="AC46" s="136" t="str">
        <f>'TKB SÁNG'!AC46</f>
        <v>KHTN - L</v>
      </c>
      <c r="AD46" s="136" t="str">
        <f>'TKB SÁNG'!AD46</f>
        <v>TOÁN</v>
      </c>
      <c r="AE46" s="136" t="str">
        <f>'TKB SÁNG'!AE46</f>
        <v>GDTC</v>
      </c>
      <c r="AF46" s="136" t="str">
        <f>'TKB SÁNG'!AF46</f>
        <v>LSĐL - Đ</v>
      </c>
      <c r="AG46" s="136" t="str">
        <f>'TKB SÁNG'!AG46</f>
        <v>TOÁN</v>
      </c>
      <c r="AH46" s="136" t="str">
        <f>'TKB SÁNG'!AH46</f>
        <v>NT - NHẠC</v>
      </c>
      <c r="AI46" s="136" t="str">
        <f>'TKB SÁNG'!AI46</f>
        <v>VĂN</v>
      </c>
      <c r="AJ46" s="136" t="str">
        <f>'TKB SÁNG'!AJ46</f>
        <v>GDCD</v>
      </c>
      <c r="AK46" s="136" t="str">
        <f>'TKB SÁNG'!AK46</f>
        <v>VĂN</v>
      </c>
      <c r="AL46" s="136" t="str">
        <f>'TKB SÁNG'!AL46</f>
        <v>ANH</v>
      </c>
      <c r="AM46" s="132" t="str">
        <f>'TKB SÁNG'!AM46</f>
        <v>ANH</v>
      </c>
      <c r="AN46" s="136" t="str">
        <f>'TKB SÁNG'!AN46</f>
        <v>GDCD</v>
      </c>
      <c r="AO46" s="136" t="str">
        <f>'TKB SÁNG'!AO46</f>
        <v>GDTC</v>
      </c>
      <c r="AP46" s="136" t="str">
        <f>'TKB SÁNG'!AP46</f>
        <v>GDĐP</v>
      </c>
      <c r="AQ46" s="137" t="str">
        <f>'TKB SÁNG'!AQ46</f>
        <v>GDTC</v>
      </c>
      <c r="AR46" s="136" t="str">
        <f>'TKB SÁNG'!AR46</f>
        <v>CÔNG NGHỆ</v>
      </c>
      <c r="AS46" s="132">
        <f>'TKB SÁNG'!AS46</f>
        <v>0</v>
      </c>
    </row>
    <row r="47" spans="1:45">
      <c r="A47" s="229"/>
      <c r="B47" s="161"/>
      <c r="C47" s="234"/>
      <c r="D47" s="133" t="str">
        <f>_xlfn.IFNA(VLOOKUP('TKB SÁNG'!D47,DS!$A:$B,2,0),"")</f>
        <v>NMT Linh</v>
      </c>
      <c r="E47" s="133" t="str">
        <f>_xlfn.IFNA(VLOOKUP('TKB SÁNG'!E47,DS!$A:$B,2,0),"")</f>
        <v>NT Lan</v>
      </c>
      <c r="F47" s="133" t="str">
        <f>_xlfn.IFNA(VLOOKUP('TKB SÁNG'!F47,DS!$A:$B,2,0),"")</f>
        <v>DT Dung</v>
      </c>
      <c r="G47" s="133" t="str">
        <f>_xlfn.IFNA(VLOOKUP('TKB SÁNG'!G47,DS!$A:$B,2,0),"")</f>
        <v>NTT Thủy Đ</v>
      </c>
      <c r="H47" s="133" t="str">
        <f>_xlfn.IFNA(VLOOKUP('TKB SÁNG'!H47,DS!$A:$B,2,0),"")</f>
        <v>NTT Huyền</v>
      </c>
      <c r="I47" s="133" t="str">
        <f>_xlfn.IFNA(VLOOKUP('TKB SÁNG'!I47,DS!$A:$B,2,0),"")</f>
        <v>PTT Linh</v>
      </c>
      <c r="J47" s="133" t="str">
        <f>_xlfn.IFNA(VLOOKUP('TKB SÁNG'!J47,DS!$A:$B,2,0),"")</f>
        <v>TT Loan</v>
      </c>
      <c r="K47" s="133" t="str">
        <f>_xlfn.IFNA(VLOOKUP('TKB SÁNG'!K47,DS!$A:$B,2,0),"")</f>
        <v>NH Thúy</v>
      </c>
      <c r="L47" s="133" t="str">
        <f>_xlfn.IFNA(VLOOKUP('TKB SÁNG'!L47,DS!$A:$B,2,0),"")</f>
        <v>VB Hạnh</v>
      </c>
      <c r="M47" s="133" t="str">
        <f>_xlfn.IFNA(VLOOKUP('TKB SÁNG'!M47,DS!$A:$B,2,0),"")</f>
        <v>NB Châu</v>
      </c>
      <c r="N47" s="133" t="str">
        <f>_xlfn.IFNA(VLOOKUP('TKB SÁNG'!N47,DS!$A:$B,2,0),"")</f>
        <v>LP Thảo</v>
      </c>
      <c r="O47" s="133" t="str">
        <f>_xlfn.IFNA(VLOOKUP('TKB SÁNG'!O47,DS!$A:$B,2,0),"")</f>
        <v>NB Vân</v>
      </c>
      <c r="P47" s="133" t="str">
        <f>_xlfn.IFNA(VLOOKUP('TKB SÁNG'!P47,DS!$A:$B,2,0),"")</f>
        <v>NT Tùng</v>
      </c>
      <c r="Q47" s="134" t="str">
        <f>_xlfn.IFNA(VLOOKUP('TKB SÁNG'!Q47,DS!$A:$B,2,0),"")</f>
        <v>TH Nhung</v>
      </c>
      <c r="R47" s="134" t="str">
        <f>_xlfn.IFNA(VLOOKUP('TKB SÁNG'!R47,DS!$A:$B,2,0),"")</f>
        <v>HT Hạnh</v>
      </c>
      <c r="S47" s="134" t="str">
        <f>_xlfn.IFNA(VLOOKUP('TKB SÁNG'!S47,DS!$A:$B,2,0),"")</f>
        <v>NT Hải</v>
      </c>
      <c r="T47" s="134" t="str">
        <f>_xlfn.IFNA(VLOOKUP('TKB SÁNG'!T47,DS!$A:$B,2,0),"")</f>
        <v>ĐT Hà</v>
      </c>
      <c r="U47" s="134" t="str">
        <f>_xlfn.IFNA(VLOOKUP('TKB SÁNG'!U47,DS!$A:$B,2,0),"")</f>
        <v>TTH Giang</v>
      </c>
      <c r="V47" s="134" t="str">
        <f>_xlfn.IFNA(VLOOKUP('TKB SÁNG'!V47,DS!$A:$B,2,0),"")</f>
        <v>TTT Hằng</v>
      </c>
      <c r="W47" s="134" t="str">
        <f>_xlfn.IFNA(VLOOKUP('TKB SÁNG'!W47,DS!$A:$B,2,0),"")</f>
        <v>NT Thành</v>
      </c>
      <c r="X47" s="134" t="str">
        <f>_xlfn.IFNA(VLOOKUP('TKB SÁNG'!X47,DS!$A:$B,2,0),"")</f>
        <v>VNT Trang</v>
      </c>
      <c r="Y47" s="134" t="str">
        <f>_xlfn.IFNA(VLOOKUP('TKB SÁNG'!Y47,DS!$A:$B,2,0),"")</f>
        <v>LT Phong</v>
      </c>
      <c r="Z47" s="134" t="str">
        <f>_xlfn.IFNA(VLOOKUP('TKB SÁNG'!Z47,DS!$A:$B,2,0),"")</f>
        <v>HTH Quỳnh</v>
      </c>
      <c r="AA47" s="134" t="str">
        <f>_xlfn.IFNA(VLOOKUP('TKB SÁNG'!AA47,DS!$A:$B,2,0),"")</f>
        <v>HTQ Lan</v>
      </c>
      <c r="AB47" s="134" t="str">
        <f>_xlfn.IFNA(VLOOKUP('TKB SÁNG'!AB47,DS!$A:$B,2,0),"")</f>
        <v>NT Hà</v>
      </c>
      <c r="AC47" s="134" t="str">
        <f>_xlfn.IFNA(VLOOKUP('TKB SÁNG'!AC47,DS!$A:$B,2,0),"")</f>
        <v>NTT Đông</v>
      </c>
      <c r="AD47" s="134" t="str">
        <f>_xlfn.IFNA(VLOOKUP('TKB SÁNG'!AD47,DS!$A:$B,2,0),"")</f>
        <v>NTT Thủy B</v>
      </c>
      <c r="AE47" s="134" t="str">
        <f>_xlfn.IFNA(VLOOKUP('TKB SÁNG'!AE47,DS!$A:$B,2,0),"")</f>
        <v>NTP Lan TD</v>
      </c>
      <c r="AF47" s="134" t="str">
        <f>_xlfn.IFNA(VLOOKUP('TKB SÁNG'!AF47,DS!$A:$B,2,0),"")</f>
        <v>LTA Nguyệt</v>
      </c>
      <c r="AG47" s="134" t="str">
        <f>_xlfn.IFNA(VLOOKUP('TKB SÁNG'!AG47,DS!$A:$B,2,0),"")</f>
        <v>LT Hương</v>
      </c>
      <c r="AH47" s="134" t="str">
        <f>_xlfn.IFNA(VLOOKUP('TKB SÁNG'!AH47,DS!$A:$B,2,0),"")</f>
        <v>NTH Ngọc</v>
      </c>
      <c r="AI47" s="134" t="str">
        <f>_xlfn.IFNA(VLOOKUP('TKB SÁNG'!AI47,DS!$A:$B,2,0),"")</f>
        <v>LTH Yến</v>
      </c>
      <c r="AJ47" s="134" t="str">
        <f>_xlfn.IFNA(VLOOKUP('TKB SÁNG'!AJ47,DS!$A:$B,2,0),"")</f>
        <v>LTH Quỳnh</v>
      </c>
      <c r="AK47" s="134" t="str">
        <f>_xlfn.IFNA(VLOOKUP('TKB SÁNG'!AK47,DS!$A:$B,2,0),"")</f>
        <v>NTP Lan A</v>
      </c>
      <c r="AL47" s="134" t="str">
        <f>_xlfn.IFNA(VLOOKUP('TKB SÁNG'!AL47,DS!$A:$B,2,0),"")</f>
        <v>NTH Quyên</v>
      </c>
      <c r="AM47" s="134" t="str">
        <f>_xlfn.IFNA(VLOOKUP('TKB SÁNG'!AM47,DS!$A:$B,2,0),"")</f>
        <v>TTT Hiền</v>
      </c>
      <c r="AN47" s="134" t="str">
        <f>_xlfn.IFNA(VLOOKUP('TKB SÁNG'!AN47,DS!$A:$B,2,0),"")</f>
        <v>NH Vi</v>
      </c>
      <c r="AO47" s="134" t="str">
        <f>_xlfn.IFNA(VLOOKUP('TKB SÁNG'!AO47,DS!$A:$B,2,0),"")</f>
        <v>NĐ Duy</v>
      </c>
      <c r="AP47" s="134" t="str">
        <f>_xlfn.IFNA(VLOOKUP('TKB SÁNG'!AP47,DS!$A:$B,2,0),"")</f>
        <v>VH Giang</v>
      </c>
      <c r="AQ47" s="135" t="str">
        <f>_xlfn.IFNA(VLOOKUP('TKB SÁNG'!AQ47,DS!$A:$B,2,0),"")</f>
        <v>TTT Hạnh</v>
      </c>
      <c r="AR47" s="134" t="str">
        <f>_xlfn.IFNA(VLOOKUP('TKB SÁNG'!AR47,DS!$A:$B,2,0),"")</f>
        <v>TT Quyên</v>
      </c>
      <c r="AS47" s="134" t="str">
        <f>_xlfn.IFNA(VLOOKUP('TKB SÁNG'!AS47,DS!$A:$B,2,0),"")</f>
        <v/>
      </c>
    </row>
    <row r="48" spans="1:45">
      <c r="A48" s="229"/>
      <c r="B48" s="66">
        <v>3</v>
      </c>
      <c r="C48" s="235" t="s">
        <v>162</v>
      </c>
      <c r="D48" s="131" t="str">
        <f>'TKB SÁNG'!D48</f>
        <v>TOÁN</v>
      </c>
      <c r="E48" s="131" t="str">
        <f>'TKB SÁNG'!E48</f>
        <v>KHTN</v>
      </c>
      <c r="F48" s="131" t="str">
        <f>'TKB SÁNG'!F48</f>
        <v>ANH</v>
      </c>
      <c r="G48" s="131" t="str">
        <f>'TKB SÁNG'!G48</f>
        <v>ANH</v>
      </c>
      <c r="H48" s="131" t="str">
        <f>'TKB SÁNG'!H48</f>
        <v>KHTN</v>
      </c>
      <c r="I48" s="131" t="str">
        <f>'TKB SÁNG'!I48</f>
        <v>VĂN</v>
      </c>
      <c r="J48" s="131" t="str">
        <f>'TKB SÁNG'!J48</f>
        <v>NT - HỌA</v>
      </c>
      <c r="K48" s="131" t="str">
        <f>'TKB SÁNG'!K48</f>
        <v>KHTN</v>
      </c>
      <c r="L48" s="131" t="str">
        <f>'TKB SÁNG'!L48</f>
        <v>KHTN</v>
      </c>
      <c r="M48" s="131" t="str">
        <f>'TKB SÁNG'!M48</f>
        <v>KHTN</v>
      </c>
      <c r="N48" s="131" t="str">
        <f>'TKB SÁNG'!N48</f>
        <v>TOÁN</v>
      </c>
      <c r="O48" s="131" t="str">
        <f>'TKB SÁNG'!O48</f>
        <v>LSĐL - Đ</v>
      </c>
      <c r="P48" s="131" t="str">
        <f>'TKB SÁNG'!P48</f>
        <v>CÔNG NGHỆ</v>
      </c>
      <c r="Q48" s="136" t="str">
        <f>'TKB SÁNG'!Q48</f>
        <v>TOÁN</v>
      </c>
      <c r="R48" s="136" t="str">
        <f>'TKB SÁNG'!R48</f>
        <v>VĂN</v>
      </c>
      <c r="S48" s="136" t="str">
        <f>'TKB SÁNG'!S48</f>
        <v>TOÁN</v>
      </c>
      <c r="T48" s="136" t="str">
        <f>'TKB SÁNG'!T48</f>
        <v>KHTN - S</v>
      </c>
      <c r="U48" s="136" t="str">
        <f>'TKB SÁNG'!U48</f>
        <v>GDTC</v>
      </c>
      <c r="V48" s="136" t="str">
        <f>'TKB SÁNG'!V48</f>
        <v>CÔNG NGHỆ</v>
      </c>
      <c r="W48" s="136" t="str">
        <f>'TKB SÁNG'!W48</f>
        <v>VĂN</v>
      </c>
      <c r="X48" s="136" t="str">
        <f>'TKB SÁNG'!X48</f>
        <v>NT - NHẠC</v>
      </c>
      <c r="Y48" s="136" t="str">
        <f>'TKB SÁNG'!Y48</f>
        <v>CÔNG NGHỆ</v>
      </c>
      <c r="Z48" s="136" t="str">
        <f>'TKB SÁNG'!Z48</f>
        <v>ANH</v>
      </c>
      <c r="AA48" s="136" t="str">
        <f>'TKB SÁNG'!AA48</f>
        <v>CÔNG NGHỆ</v>
      </c>
      <c r="AB48" s="136" t="str">
        <f>'TKB SÁNG'!AB48</f>
        <v>ANH</v>
      </c>
      <c r="AC48" s="136" t="str">
        <f>'TKB SÁNG'!AC48</f>
        <v>TOÁN</v>
      </c>
      <c r="AD48" s="136" t="str">
        <f>'TKB SÁNG'!AD48</f>
        <v>NT - HỌA</v>
      </c>
      <c r="AE48" s="136" t="str">
        <f>'TKB SÁNG'!AE48</f>
        <v>TOÁN</v>
      </c>
      <c r="AF48" s="136" t="str">
        <f>'TKB SÁNG'!AF48</f>
        <v>TIN HỌC</v>
      </c>
      <c r="AG48" s="136" t="str">
        <f>'TKB SÁNG'!AG48</f>
        <v>TOÁN</v>
      </c>
      <c r="AH48" s="136" t="str">
        <f>'TKB SÁNG'!AH48</f>
        <v>LSĐL - Đ</v>
      </c>
      <c r="AI48" s="136" t="str">
        <f>'TKB SÁNG'!AI48</f>
        <v>GDTC</v>
      </c>
      <c r="AJ48" s="136" t="str">
        <f>'TKB SÁNG'!AJ48</f>
        <v>LSĐL - S</v>
      </c>
      <c r="AK48" s="136" t="str">
        <f>'TKB SÁNG'!AK48</f>
        <v>CÔNG NGHỆ</v>
      </c>
      <c r="AL48" s="136" t="str">
        <f>'TKB SÁNG'!AL48</f>
        <v>GD ĐP</v>
      </c>
      <c r="AM48" s="136" t="str">
        <f>'TKB SÁNG'!AM48</f>
        <v>VĂN</v>
      </c>
      <c r="AN48" s="136" t="str">
        <f>'TKB SÁNG'!AN48</f>
        <v>GDTC</v>
      </c>
      <c r="AO48" s="136" t="str">
        <f>'TKB SÁNG'!AO48</f>
        <v>VĂN</v>
      </c>
      <c r="AP48" s="132" t="str">
        <f>'TKB SÁNG'!AP48</f>
        <v>KHTN - L</v>
      </c>
      <c r="AQ48" s="137" t="str">
        <f>'TKB SÁNG'!AQ48</f>
        <v>LSĐL - Đ</v>
      </c>
      <c r="AR48" s="136" t="str">
        <f>'TKB SÁNG'!AR48</f>
        <v>GDTC</v>
      </c>
      <c r="AS48" s="136">
        <f>'TKB SÁNG'!AS48</f>
        <v>0</v>
      </c>
    </row>
    <row r="49" spans="1:45">
      <c r="A49" s="229"/>
      <c r="B49" s="161"/>
      <c r="C49" s="234"/>
      <c r="D49" s="133" t="str">
        <f>_xlfn.IFNA(VLOOKUP('TKB SÁNG'!D49,DS!$A:$B,2,0),"")</f>
        <v>TTT Hương</v>
      </c>
      <c r="E49" s="133" t="str">
        <f>_xlfn.IFNA(VLOOKUP('TKB SÁNG'!E49,DS!$A:$B,2,0),"")</f>
        <v>NH Anh</v>
      </c>
      <c r="F49" s="133" t="str">
        <f>_xlfn.IFNA(VLOOKUP('TKB SÁNG'!F49,DS!$A:$B,2,0),"")</f>
        <v>TTT Hiền</v>
      </c>
      <c r="G49" s="133" t="str">
        <f>_xlfn.IFNA(VLOOKUP('TKB SÁNG'!G49,DS!$A:$B,2,0),"")</f>
        <v>NTH Mai</v>
      </c>
      <c r="H49" s="133" t="str">
        <f>_xlfn.IFNA(VLOOKUP('TKB SÁNG'!H49,DS!$A:$B,2,0),"")</f>
        <v>NTT Huyền</v>
      </c>
      <c r="I49" s="133" t="str">
        <f>_xlfn.IFNA(VLOOKUP('TKB SÁNG'!I49,DS!$A:$B,2,0),"")</f>
        <v>ĐT Thủy</v>
      </c>
      <c r="J49" s="133" t="str">
        <f>_xlfn.IFNA(VLOOKUP('TKB SÁNG'!J49,DS!$A:$B,2,0),"")</f>
        <v>LN Anh</v>
      </c>
      <c r="K49" s="133" t="str">
        <f>_xlfn.IFNA(VLOOKUP('TKB SÁNG'!K49,DS!$A:$B,2,0),"")</f>
        <v>ĐĐ Hưng</v>
      </c>
      <c r="L49" s="133" t="str">
        <f>_xlfn.IFNA(VLOOKUP('TKB SÁNG'!L49,DS!$A:$B,2,0),"")</f>
        <v>NS Tùng</v>
      </c>
      <c r="M49" s="133" t="str">
        <f>_xlfn.IFNA(VLOOKUP('TKB SÁNG'!M49,DS!$A:$B,2,0),"")</f>
        <v>TT Loan</v>
      </c>
      <c r="N49" s="133" t="str">
        <f>_xlfn.IFNA(VLOOKUP('TKB SÁNG'!N49,DS!$A:$B,2,0),"")</f>
        <v>LP Thảo</v>
      </c>
      <c r="O49" s="133" t="str">
        <f>_xlfn.IFNA(VLOOKUP('TKB SÁNG'!O49,DS!$A:$B,2,0),"")</f>
        <v>NT Tùng</v>
      </c>
      <c r="P49" s="133" t="str">
        <f>_xlfn.IFNA(VLOOKUP('TKB SÁNG'!P49,DS!$A:$B,2,0),"")</f>
        <v>NH Thúy</v>
      </c>
      <c r="Q49" s="134" t="str">
        <f>_xlfn.IFNA(VLOOKUP('TKB SÁNG'!Q49,DS!$A:$B,2,0),"")</f>
        <v>LM Tâm</v>
      </c>
      <c r="R49" s="134" t="str">
        <f>_xlfn.IFNA(VLOOKUP('TKB SÁNG'!R49,DS!$A:$B,2,0),"")</f>
        <v>TH Nhung</v>
      </c>
      <c r="S49" s="134" t="str">
        <f>_xlfn.IFNA(VLOOKUP('TKB SÁNG'!S49,DS!$A:$B,2,0),"")</f>
        <v>NT Hà</v>
      </c>
      <c r="T49" s="134" t="str">
        <f>_xlfn.IFNA(VLOOKUP('TKB SÁNG'!T49,DS!$A:$B,2,0),"")</f>
        <v>HTH Quỳnh</v>
      </c>
      <c r="U49" s="134" t="str">
        <f>_xlfn.IFNA(VLOOKUP('TKB SÁNG'!U49,DS!$A:$B,2,0),"")</f>
        <v>NTP Lan TD</v>
      </c>
      <c r="V49" s="134" t="str">
        <f>_xlfn.IFNA(VLOOKUP('TKB SÁNG'!V49,DS!$A:$B,2,0),"")</f>
        <v>NTT Thủy B</v>
      </c>
      <c r="W49" s="134" t="str">
        <f>_xlfn.IFNA(VLOOKUP('TKB SÁNG'!W49,DS!$A:$B,2,0),"")</f>
        <v>NH Vi</v>
      </c>
      <c r="X49" s="134" t="str">
        <f>_xlfn.IFNA(VLOOKUP('TKB SÁNG'!X49,DS!$A:$B,2,0),"")</f>
        <v>NT Lan</v>
      </c>
      <c r="Y49" s="134" t="str">
        <f>_xlfn.IFNA(VLOOKUP('TKB SÁNG'!Y49,DS!$A:$B,2,0),"")</f>
        <v>HT Hạnh</v>
      </c>
      <c r="Z49" s="134" t="str">
        <f>_xlfn.IFNA(VLOOKUP('TKB SÁNG'!Z49,DS!$A:$B,2,0),"")</f>
        <v>NT Hải</v>
      </c>
      <c r="AA49" s="134" t="str">
        <f>_xlfn.IFNA(VLOOKUP('TKB SÁNG'!AA49,DS!$A:$B,2,0),"")</f>
        <v>HTQ Lan</v>
      </c>
      <c r="AB49" s="134" t="str">
        <f>_xlfn.IFNA(VLOOKUP('TKB SÁNG'!AB49,DS!$A:$B,2,0),"")</f>
        <v>HTM Hương</v>
      </c>
      <c r="AC49" s="134" t="str">
        <f>_xlfn.IFNA(VLOOKUP('TKB SÁNG'!AC49,DS!$A:$B,2,0),"")</f>
        <v>PH Giang</v>
      </c>
      <c r="AD49" s="134" t="str">
        <f>_xlfn.IFNA(VLOOKUP('TKB SÁNG'!AD49,DS!$A:$B,2,0),"")</f>
        <v>PTT Linh</v>
      </c>
      <c r="AE49" s="134" t="str">
        <f>_xlfn.IFNA(VLOOKUP('TKB SÁNG'!AE49,DS!$A:$B,2,0),"")</f>
        <v>NB Vân</v>
      </c>
      <c r="AF49" s="134" t="str">
        <f>_xlfn.IFNA(VLOOKUP('TKB SÁNG'!AF49,DS!$A:$B,2,0),"")</f>
        <v>VT Hà</v>
      </c>
      <c r="AG49" s="134" t="str">
        <f>_xlfn.IFNA(VLOOKUP('TKB SÁNG'!AG49,DS!$A:$B,2,0),"")</f>
        <v>LT Hương</v>
      </c>
      <c r="AH49" s="134" t="str">
        <f>_xlfn.IFNA(VLOOKUP('TKB SÁNG'!AH49,DS!$A:$B,2,0),"")</f>
        <v>VH Giang</v>
      </c>
      <c r="AI49" s="134" t="str">
        <f>_xlfn.IFNA(VLOOKUP('TKB SÁNG'!AI49,DS!$A:$B,2,0),"")</f>
        <v>NT Thành</v>
      </c>
      <c r="AJ49" s="134" t="str">
        <f>_xlfn.IFNA(VLOOKUP('TKB SÁNG'!AJ49,DS!$A:$B,2,0),"")</f>
        <v>ĐTH Nga</v>
      </c>
      <c r="AK49" s="134" t="str">
        <f>_xlfn.IFNA(VLOOKUP('TKB SÁNG'!AK49,DS!$A:$B,2,0),"")</f>
        <v>TT Quyên</v>
      </c>
      <c r="AL49" s="134" t="str">
        <f>_xlfn.IFNA(VLOOKUP('TKB SÁNG'!AL49,DS!$A:$B,2,0),"")</f>
        <v>NB Châu</v>
      </c>
      <c r="AM49" s="134" t="str">
        <f>_xlfn.IFNA(VLOOKUP('TKB SÁNG'!AM49,DS!$A:$B,2,0),"")</f>
        <v>ĐA Thảo</v>
      </c>
      <c r="AN49" s="134" t="str">
        <f>_xlfn.IFNA(VLOOKUP('TKB SÁNG'!AN49,DS!$A:$B,2,0),"")</f>
        <v>NĐ Duy</v>
      </c>
      <c r="AO49" s="134" t="str">
        <f>_xlfn.IFNA(VLOOKUP('TKB SÁNG'!AO49,DS!$A:$B,2,0),"")</f>
        <v>LTH Yến</v>
      </c>
      <c r="AP49" s="134" t="str">
        <f>_xlfn.IFNA(VLOOKUP('TKB SÁNG'!AP49,DS!$A:$B,2,0),"")</f>
        <v>NTT Đông</v>
      </c>
      <c r="AQ49" s="135" t="str">
        <f>_xlfn.IFNA(VLOOKUP('TKB SÁNG'!AQ49,DS!$A:$B,2,0),"")</f>
        <v>LTA Nguyệt</v>
      </c>
      <c r="AR49" s="134" t="str">
        <f>_xlfn.IFNA(VLOOKUP('TKB SÁNG'!AR49,DS!$A:$B,2,0),"")</f>
        <v>TTT Hạnh</v>
      </c>
      <c r="AS49" s="134" t="str">
        <f>_xlfn.IFNA(VLOOKUP('TKB SÁNG'!AS49,DS!$A:$B,2,0),"")</f>
        <v/>
      </c>
    </row>
    <row r="50" spans="1:45">
      <c r="A50" s="229"/>
      <c r="B50" s="66">
        <v>4</v>
      </c>
      <c r="C50" s="235" t="s">
        <v>164</v>
      </c>
      <c r="D50" s="131" t="str">
        <f>'TKB SÁNG'!D50</f>
        <v>TOÁN</v>
      </c>
      <c r="E50" s="131" t="str">
        <f>'TKB SÁNG'!E50</f>
        <v>KHTN</v>
      </c>
      <c r="F50" s="131" t="str">
        <f>'TKB SÁNG'!F50</f>
        <v>C.NGHÊ</v>
      </c>
      <c r="G50" s="131" t="str">
        <f>'TKB SÁNG'!G50</f>
        <v>C. NGHỆ</v>
      </c>
      <c r="H50" s="131" t="str">
        <f>'TKB SÁNG'!H50</f>
        <v>GDCD</v>
      </c>
      <c r="I50" s="131" t="str">
        <f>'TKB SÁNG'!I50</f>
        <v>VĂN</v>
      </c>
      <c r="J50" s="131" t="str">
        <f>'TKB SÁNG'!J50</f>
        <v>ANH</v>
      </c>
      <c r="K50" s="131" t="str">
        <f>'TKB SÁNG'!K50</f>
        <v>KHTN</v>
      </c>
      <c r="L50" s="131" t="str">
        <f>'TKB SÁNG'!L50</f>
        <v>KHTN</v>
      </c>
      <c r="M50" s="131" t="str">
        <f>'TKB SÁNG'!M50</f>
        <v>KHTN</v>
      </c>
      <c r="N50" s="131" t="str">
        <f>'TKB SÁNG'!N50</f>
        <v>VĂN</v>
      </c>
      <c r="O50" s="131" t="str">
        <f>'TKB SÁNG'!O50</f>
        <v>GDTC</v>
      </c>
      <c r="P50" s="131" t="str">
        <f>'TKB SÁNG'!P50</f>
        <v>GDTC</v>
      </c>
      <c r="Q50" s="136" t="str">
        <f>'TKB SÁNG'!Q50</f>
        <v>TOÁN</v>
      </c>
      <c r="R50" s="132" t="str">
        <f>'TKB SÁNG'!R50</f>
        <v>VĂN</v>
      </c>
      <c r="S50" s="136" t="str">
        <f>'TKB SÁNG'!S50</f>
        <v>TOÁN</v>
      </c>
      <c r="T50" s="136" t="str">
        <f>'TKB SÁNG'!T50</f>
        <v>NT - NHẠC</v>
      </c>
      <c r="U50" s="136" t="str">
        <f>'TKB SÁNG'!U50</f>
        <v>KHTN - S</v>
      </c>
      <c r="V50" s="136" t="str">
        <f>'TKB SÁNG'!V50</f>
        <v>TIN HỌC HỌC</v>
      </c>
      <c r="W50" s="136" t="str">
        <f>'TKB SÁNG'!W50</f>
        <v>LSĐL - Đ</v>
      </c>
      <c r="X50" s="132" t="str">
        <f>'TKB SÁNG'!X50</f>
        <v>CÔNG NGHỆ</v>
      </c>
      <c r="Y50" s="136" t="str">
        <f>'TKB SÁNG'!Y50</f>
        <v>TOÁN</v>
      </c>
      <c r="Z50" s="136" t="str">
        <f>'TKB SÁNG'!Z50</f>
        <v>VĂN</v>
      </c>
      <c r="AA50" s="136" t="str">
        <f>'TKB SÁNG'!AA50</f>
        <v>NT - HỌA</v>
      </c>
      <c r="AB50" s="136" t="str">
        <f>'TKB SÁNG'!AB50</f>
        <v>ANH</v>
      </c>
      <c r="AC50" s="136" t="str">
        <f>'TKB SÁNG'!AC50</f>
        <v>ANH</v>
      </c>
      <c r="AD50" s="136" t="str">
        <f>'TKB SÁNG'!AD50</f>
        <v>KHTN - S</v>
      </c>
      <c r="AE50" s="132" t="str">
        <f>'TKB SÁNG'!AE50</f>
        <v>ANH</v>
      </c>
      <c r="AF50" s="136" t="str">
        <f>'TKB SÁNG'!AF50</f>
        <v>GDTC</v>
      </c>
      <c r="AG50" s="136" t="str">
        <f>'TKB SÁNG'!AG50</f>
        <v>GDCD</v>
      </c>
      <c r="AH50" s="136" t="str">
        <f>'TKB SÁNG'!AH50</f>
        <v>GDTC</v>
      </c>
      <c r="AI50" s="136" t="str">
        <f>'TKB SÁNG'!AI50</f>
        <v>LSĐL - S</v>
      </c>
      <c r="AJ50" s="136" t="str">
        <f>'TKB SÁNG'!AJ50</f>
        <v>NT - HỌA</v>
      </c>
      <c r="AK50" s="136" t="str">
        <f>'TKB SÁNG'!AK50</f>
        <v>GDTC</v>
      </c>
      <c r="AL50" s="136" t="str">
        <f>'TKB SÁNG'!AL50</f>
        <v>LSĐL - S</v>
      </c>
      <c r="AM50" s="132" t="str">
        <f>'TKB SÁNG'!AM50</f>
        <v>VĂN</v>
      </c>
      <c r="AN50" s="132" t="str">
        <f>'TKB SÁNG'!AN50</f>
        <v>CÔNG NGHỆ</v>
      </c>
      <c r="AO50" s="132" t="str">
        <f>'TKB SÁNG'!AO50</f>
        <v>LSĐL - Đ</v>
      </c>
      <c r="AP50" s="132" t="str">
        <f>'TKB SÁNG'!AP50</f>
        <v>NT - HỌA</v>
      </c>
      <c r="AQ50" s="140" t="str">
        <f>'TKB SÁNG'!AQ50</f>
        <v>ANH</v>
      </c>
      <c r="AR50" s="136" t="str">
        <f>'TKB SÁNG'!AR50</f>
        <v>TOÁN</v>
      </c>
      <c r="AS50" s="136">
        <f>'TKB SÁNG'!AS50</f>
        <v>0</v>
      </c>
    </row>
    <row r="51" spans="1:45">
      <c r="A51" s="229"/>
      <c r="B51" s="161"/>
      <c r="C51" s="234"/>
      <c r="D51" s="133" t="str">
        <f>_xlfn.IFNA(VLOOKUP('TKB SÁNG'!D51,DS!$A:$B,2,0),"")</f>
        <v>TTT Hương</v>
      </c>
      <c r="E51" s="133" t="str">
        <f>_xlfn.IFNA(VLOOKUP('TKB SÁNG'!E51,DS!$A:$B,2,0),"")</f>
        <v>NH Anh</v>
      </c>
      <c r="F51" s="133" t="str">
        <f>_xlfn.IFNA(VLOOKUP('TKB SÁNG'!F51,DS!$A:$B,2,0),"")</f>
        <v>PH Giang</v>
      </c>
      <c r="G51" s="133" t="str">
        <f>_xlfn.IFNA(VLOOKUP('TKB SÁNG'!G51,DS!$A:$B,2,0),"")</f>
        <v>NH Thúy</v>
      </c>
      <c r="H51" s="133" t="str">
        <f>_xlfn.IFNA(VLOOKUP('TKB SÁNG'!H51,DS!$A:$B,2,0),"")</f>
        <v>NB Châu</v>
      </c>
      <c r="I51" s="133" t="str">
        <f>_xlfn.IFNA(VLOOKUP('TKB SÁNG'!I51,DS!$A:$B,2,0),"")</f>
        <v>ĐT Thủy</v>
      </c>
      <c r="J51" s="133" t="str">
        <f>_xlfn.IFNA(VLOOKUP('TKB SÁNG'!J51,DS!$A:$B,2,0),"")</f>
        <v>TTT Hiền</v>
      </c>
      <c r="K51" s="133" t="str">
        <f>_xlfn.IFNA(VLOOKUP('TKB SÁNG'!K51,DS!$A:$B,2,0),"")</f>
        <v>ĐĐ Hưng</v>
      </c>
      <c r="L51" s="133" t="str">
        <f>_xlfn.IFNA(VLOOKUP('TKB SÁNG'!L51,DS!$A:$B,2,0),"")</f>
        <v>NS Tùng</v>
      </c>
      <c r="M51" s="133" t="str">
        <f>_xlfn.IFNA(VLOOKUP('TKB SÁNG'!M51,DS!$A:$B,2,0),"")</f>
        <v>TT Loan</v>
      </c>
      <c r="N51" s="133" t="str">
        <f>_xlfn.IFNA(VLOOKUP('TKB SÁNG'!N51,DS!$A:$B,2,0),"")</f>
        <v>LTH Yến</v>
      </c>
      <c r="O51" s="133" t="str">
        <f>_xlfn.IFNA(VLOOKUP('TKB SÁNG'!O51,DS!$A:$B,2,0),"")</f>
        <v>NTP Lan TD</v>
      </c>
      <c r="P51" s="133" t="str">
        <f>_xlfn.IFNA(VLOOKUP('TKB SÁNG'!P51,DS!$A:$B,2,0),"")</f>
        <v>DT Dung</v>
      </c>
      <c r="Q51" s="134" t="str">
        <f>_xlfn.IFNA(VLOOKUP('TKB SÁNG'!Q51,DS!$A:$B,2,0),"")</f>
        <v>LM Tâm</v>
      </c>
      <c r="R51" s="134" t="str">
        <f>_xlfn.IFNA(VLOOKUP('TKB SÁNG'!R51,DS!$A:$B,2,0),"")</f>
        <v>TH Nhung</v>
      </c>
      <c r="S51" s="134" t="str">
        <f>_xlfn.IFNA(VLOOKUP('TKB SÁNG'!S51,DS!$A:$B,2,0),"")</f>
        <v>NT Hà</v>
      </c>
      <c r="T51" s="134" t="str">
        <f>_xlfn.IFNA(VLOOKUP('TKB SÁNG'!T51,DS!$A:$B,2,0),"")</f>
        <v>NT Lan</v>
      </c>
      <c r="U51" s="134" t="str">
        <f>_xlfn.IFNA(VLOOKUP('TKB SÁNG'!U51,DS!$A:$B,2,0),"")</f>
        <v>HTH Quỳnh</v>
      </c>
      <c r="V51" s="134" t="str">
        <f>_xlfn.IFNA(VLOOKUP('TKB SÁNG'!V51,DS!$A:$B,2,0),"")</f>
        <v>NB Vân</v>
      </c>
      <c r="W51" s="134" t="str">
        <f>_xlfn.IFNA(VLOOKUP('TKB SÁNG'!W51,DS!$A:$B,2,0),"")</f>
        <v>ĐT Hà</v>
      </c>
      <c r="X51" s="134" t="str">
        <f>_xlfn.IFNA(VLOOKUP('TKB SÁNG'!X51,DS!$A:$B,2,0),"")</f>
        <v>NTT Thủy B</v>
      </c>
      <c r="Y51" s="134" t="str">
        <f>_xlfn.IFNA(VLOOKUP('TKB SÁNG'!Y51,DS!$A:$B,2,0),"")</f>
        <v>HT Hạnh</v>
      </c>
      <c r="Z51" s="134" t="str">
        <f>_xlfn.IFNA(VLOOKUP('TKB SÁNG'!Z51,DS!$A:$B,2,0),"")</f>
        <v>NH Vi</v>
      </c>
      <c r="AA51" s="134" t="str">
        <f>_xlfn.IFNA(VLOOKUP('TKB SÁNG'!AA51,DS!$A:$B,2,0),"")</f>
        <v>LT Phong</v>
      </c>
      <c r="AB51" s="134" t="str">
        <f>_xlfn.IFNA(VLOOKUP('TKB SÁNG'!AB51,DS!$A:$B,2,0),"")</f>
        <v>HTM Hương</v>
      </c>
      <c r="AC51" s="134" t="str">
        <f>_xlfn.IFNA(VLOOKUP('TKB SÁNG'!AC51,DS!$A:$B,2,0),"")</f>
        <v>NTH Quyên</v>
      </c>
      <c r="AD51" s="134" t="str">
        <f>_xlfn.IFNA(VLOOKUP('TKB SÁNG'!AD51,DS!$A:$B,2,0),"")</f>
        <v>TTT Hằng</v>
      </c>
      <c r="AE51" s="134" t="str">
        <f>_xlfn.IFNA(VLOOKUP('TKB SÁNG'!AE51,DS!$A:$B,2,0),"")</f>
        <v>BL Phương</v>
      </c>
      <c r="AF51" s="134" t="str">
        <f>_xlfn.IFNA(VLOOKUP('TKB SÁNG'!AF51,DS!$A:$B,2,0),"")</f>
        <v>TTT Hạnh</v>
      </c>
      <c r="AG51" s="134" t="str">
        <f>_xlfn.IFNA(VLOOKUP('TKB SÁNG'!AG51,DS!$A:$B,2,0),"")</f>
        <v>VB Hạnh</v>
      </c>
      <c r="AH51" s="134" t="str">
        <f>_xlfn.IFNA(VLOOKUP('TKB SÁNG'!AH51,DS!$A:$B,2,0),"")</f>
        <v>NĐ Duy</v>
      </c>
      <c r="AI51" s="134" t="str">
        <f>_xlfn.IFNA(VLOOKUP('TKB SÁNG'!AI51,DS!$A:$B,2,0),"")</f>
        <v>ĐTH Nga</v>
      </c>
      <c r="AJ51" s="134" t="str">
        <f>_xlfn.IFNA(VLOOKUP('TKB SÁNG'!AJ51,DS!$A:$B,2,0),"")</f>
        <v>PTT Linh</v>
      </c>
      <c r="AK51" s="134" t="str">
        <f>_xlfn.IFNA(VLOOKUP('TKB SÁNG'!AK51,DS!$A:$B,2,0),"")</f>
        <v>NT Thành</v>
      </c>
      <c r="AL51" s="134" t="str">
        <f>_xlfn.IFNA(VLOOKUP('TKB SÁNG'!AL51,DS!$A:$B,2,0),"")</f>
        <v>LT Thoa</v>
      </c>
      <c r="AM51" s="134" t="str">
        <f>_xlfn.IFNA(VLOOKUP('TKB SÁNG'!AM51,DS!$A:$B,2,0),"")</f>
        <v>ĐA Thảo</v>
      </c>
      <c r="AN51" s="134" t="str">
        <f>_xlfn.IFNA(VLOOKUP('TKB SÁNG'!AN51,DS!$A:$B,2,0),"")</f>
        <v>TT Quyên</v>
      </c>
      <c r="AO51" s="134" t="str">
        <f>_xlfn.IFNA(VLOOKUP('TKB SÁNG'!AO51,DS!$A:$B,2,0),"")</f>
        <v>VH Giang</v>
      </c>
      <c r="AP51" s="134" t="str">
        <f>_xlfn.IFNA(VLOOKUP('TKB SÁNG'!AP51,DS!$A:$B,2,0),"")</f>
        <v>LN Anh</v>
      </c>
      <c r="AQ51" s="135" t="str">
        <f>_xlfn.IFNA(VLOOKUP('TKB SÁNG'!AQ51,DS!$A:$B,2,0),"")</f>
        <v>VNT Trang</v>
      </c>
      <c r="AR51" s="134" t="str">
        <f>_xlfn.IFNA(VLOOKUP('TKB SÁNG'!AR51,DS!$A:$B,2,0),"")</f>
        <v>VT Hà</v>
      </c>
      <c r="AS51" s="134" t="str">
        <f>_xlfn.IFNA(VLOOKUP('TKB SÁNG'!AS51,DS!$A:$B,2,0),"")</f>
        <v/>
      </c>
    </row>
    <row r="52" spans="1:45">
      <c r="A52" s="229"/>
      <c r="B52" s="66">
        <v>5</v>
      </c>
      <c r="C52" s="235" t="s">
        <v>166</v>
      </c>
      <c r="D52" s="131">
        <f>'TKB SÁNG'!D52</f>
        <v>0</v>
      </c>
      <c r="E52" s="131">
        <f>'TKB SÁNG'!E52</f>
        <v>0</v>
      </c>
      <c r="F52" s="131">
        <f>'TKB SÁNG'!F52</f>
        <v>0</v>
      </c>
      <c r="G52" s="131">
        <f>'TKB SÁNG'!G52</f>
        <v>0</v>
      </c>
      <c r="H52" s="131">
        <f>'TKB SÁNG'!H52</f>
        <v>0</v>
      </c>
      <c r="I52" s="131">
        <f>'TKB SÁNG'!I52</f>
        <v>0</v>
      </c>
      <c r="J52" s="131">
        <f>'TKB SÁNG'!J52</f>
        <v>0</v>
      </c>
      <c r="K52" s="131">
        <f>'TKB SÁNG'!K52</f>
        <v>0</v>
      </c>
      <c r="L52" s="131">
        <f>'TKB SÁNG'!L52</f>
        <v>0</v>
      </c>
      <c r="M52" s="131">
        <f>'TKB SÁNG'!M52</f>
        <v>0</v>
      </c>
      <c r="N52" s="131">
        <f>'TKB SÁNG'!N52</f>
        <v>0</v>
      </c>
      <c r="O52" s="131">
        <f>'TKB SÁNG'!O52</f>
        <v>0</v>
      </c>
      <c r="P52" s="131">
        <f>'TKB SÁNG'!P52</f>
        <v>0</v>
      </c>
      <c r="Q52" s="136">
        <f>'TKB SÁNG'!Q52</f>
        <v>0</v>
      </c>
      <c r="R52" s="136" t="str">
        <f>'TKB SÁNG'!R52</f>
        <v>KHTN</v>
      </c>
      <c r="S52" s="136">
        <f>'TKB SÁNG'!S52</f>
        <v>0</v>
      </c>
      <c r="T52" s="136">
        <f>'TKB SÁNG'!T52</f>
        <v>0</v>
      </c>
      <c r="U52" s="136">
        <f>'TKB SÁNG'!U52</f>
        <v>0</v>
      </c>
      <c r="V52" s="136">
        <f>'TKB SÁNG'!V52</f>
        <v>0</v>
      </c>
      <c r="W52" s="136">
        <f>'TKB SÁNG'!W52</f>
        <v>0</v>
      </c>
      <c r="X52" s="136">
        <f>'TKB SÁNG'!X52</f>
        <v>0</v>
      </c>
      <c r="Y52" s="136">
        <f>'TKB SÁNG'!Y52</f>
        <v>0</v>
      </c>
      <c r="Z52" s="136">
        <f>'TKB SÁNG'!Z52</f>
        <v>0</v>
      </c>
      <c r="AA52" s="136">
        <f>'TKB SÁNG'!AA52</f>
        <v>0</v>
      </c>
      <c r="AB52" s="136">
        <f>'TKB SÁNG'!AB52</f>
        <v>0</v>
      </c>
      <c r="AC52" s="136">
        <f>'TKB SÁNG'!AC52</f>
        <v>0</v>
      </c>
      <c r="AD52" s="136">
        <f>'TKB SÁNG'!AD52</f>
        <v>0</v>
      </c>
      <c r="AE52" s="136" t="str">
        <f>'TKB SÁNG'!AE52</f>
        <v>ANH</v>
      </c>
      <c r="AF52" s="136" t="str">
        <f>'TKB SÁNG'!AF52</f>
        <v>ANH</v>
      </c>
      <c r="AG52" s="136" t="str">
        <f>'TKB SÁNG'!AG52</f>
        <v>CÔNG NGHỆ</v>
      </c>
      <c r="AH52" s="136" t="str">
        <f>'TKB SÁNG'!AH52</f>
        <v>LSĐL - S</v>
      </c>
      <c r="AI52" s="136" t="str">
        <f>'TKB SÁNG'!AI52</f>
        <v>GDCD</v>
      </c>
      <c r="AJ52" s="136" t="str">
        <f>'TKB SÁNG'!AJ52</f>
        <v>GD ĐP</v>
      </c>
      <c r="AK52" s="136" t="str">
        <f>'TKB SÁNG'!AK52</f>
        <v>TIN HỌC</v>
      </c>
      <c r="AL52" s="136" t="str">
        <f>'TKB SÁNG'!AL52</f>
        <v>NT - HỌA</v>
      </c>
      <c r="AM52" s="136" t="str">
        <f>'TKB SÁNG'!AM52</f>
        <v>HĐTN</v>
      </c>
      <c r="AN52" s="136" t="str">
        <f>'TKB SÁNG'!AN52</f>
        <v>TOÁN</v>
      </c>
      <c r="AO52" s="136" t="str">
        <f>'TKB SÁNG'!AO52</f>
        <v>TOÁN</v>
      </c>
      <c r="AP52" s="132" t="str">
        <f>'TKB SÁNG'!AP52</f>
        <v>CÔNG NGHỆ</v>
      </c>
      <c r="AQ52" s="137" t="str">
        <f>'TKB SÁNG'!AQ52</f>
        <v>ANH</v>
      </c>
      <c r="AR52" s="136" t="str">
        <f>'TKB SÁNG'!AR52</f>
        <v>TOÁN</v>
      </c>
      <c r="AS52" s="136">
        <f>'TKB SÁNG'!AS52</f>
        <v>0</v>
      </c>
    </row>
    <row r="53" spans="1:45" ht="12" thickBot="1">
      <c r="A53" s="237"/>
      <c r="B53" s="70"/>
      <c r="C53" s="238"/>
      <c r="D53" s="151" t="str">
        <f>_xlfn.IFNA(VLOOKUP('TKB SÁNG'!D53,DS!$A:$B,2,0),"")</f>
        <v/>
      </c>
      <c r="E53" s="151" t="str">
        <f>_xlfn.IFNA(VLOOKUP('TKB SÁNG'!E53,DS!$A:$B,2,0),"")</f>
        <v/>
      </c>
      <c r="F53" s="151" t="str">
        <f>_xlfn.IFNA(VLOOKUP('TKB SÁNG'!F53,DS!$A:$B,2,0),"")</f>
        <v/>
      </c>
      <c r="G53" s="151" t="str">
        <f>_xlfn.IFNA(VLOOKUP('TKB SÁNG'!G53,DS!$A:$B,2,0),"")</f>
        <v/>
      </c>
      <c r="H53" s="151" t="str">
        <f>_xlfn.IFNA(VLOOKUP('TKB SÁNG'!H53,DS!$A:$B,2,0),"")</f>
        <v/>
      </c>
      <c r="I53" s="151" t="str">
        <f>_xlfn.IFNA(VLOOKUP('TKB SÁNG'!I53,DS!$A:$B,2,0),"")</f>
        <v/>
      </c>
      <c r="J53" s="151" t="str">
        <f>_xlfn.IFNA(VLOOKUP('TKB SÁNG'!J53,DS!$A:$B,2,0),"")</f>
        <v/>
      </c>
      <c r="K53" s="151" t="str">
        <f>_xlfn.IFNA(VLOOKUP('TKB SÁNG'!K53,DS!$A:$B,2,0),"")</f>
        <v/>
      </c>
      <c r="L53" s="151" t="str">
        <f>_xlfn.IFNA(VLOOKUP('TKB SÁNG'!L53,DS!$A:$B,2,0),"")</f>
        <v/>
      </c>
      <c r="M53" s="151" t="str">
        <f>_xlfn.IFNA(VLOOKUP('TKB SÁNG'!M53,DS!$A:$B,2,0),"")</f>
        <v/>
      </c>
      <c r="N53" s="151" t="str">
        <f>_xlfn.IFNA(VLOOKUP('TKB SÁNG'!N53,DS!$A:$B,2,0),"")</f>
        <v/>
      </c>
      <c r="O53" s="151" t="str">
        <f>_xlfn.IFNA(VLOOKUP('TKB SÁNG'!O53,DS!$A:$B,2,0),"")</f>
        <v/>
      </c>
      <c r="P53" s="151" t="str">
        <f>_xlfn.IFNA(VLOOKUP('TKB SÁNG'!P53,DS!$A:$B,2,0),"")</f>
        <v/>
      </c>
      <c r="Q53" s="152" t="str">
        <f>_xlfn.IFNA(VLOOKUP('TKB SÁNG'!Q53,DS!$A:$B,2,0),"")</f>
        <v/>
      </c>
      <c r="R53" s="152" t="str">
        <f>_xlfn.IFNA(VLOOKUP('TKB SÁNG'!R53,DS!$A:$B,2,0),"")</f>
        <v>PT Mai</v>
      </c>
      <c r="S53" s="152" t="str">
        <f>_xlfn.IFNA(VLOOKUP('TKB SÁNG'!S53,DS!$A:$B,2,0),"")</f>
        <v/>
      </c>
      <c r="T53" s="152" t="str">
        <f>_xlfn.IFNA(VLOOKUP('TKB SÁNG'!T53,DS!$A:$B,2,0),"")</f>
        <v/>
      </c>
      <c r="U53" s="152" t="str">
        <f>_xlfn.IFNA(VLOOKUP('TKB SÁNG'!U53,DS!$A:$B,2,0),"")</f>
        <v/>
      </c>
      <c r="V53" s="152" t="str">
        <f>_xlfn.IFNA(VLOOKUP('TKB SÁNG'!V53,DS!$A:$B,2,0),"")</f>
        <v/>
      </c>
      <c r="W53" s="152" t="str">
        <f>_xlfn.IFNA(VLOOKUP('TKB SÁNG'!W53,DS!$A:$B,2,0),"")</f>
        <v/>
      </c>
      <c r="X53" s="152" t="str">
        <f>_xlfn.IFNA(VLOOKUP('TKB SÁNG'!X53,DS!$A:$B,2,0),"")</f>
        <v/>
      </c>
      <c r="Y53" s="152" t="str">
        <f>_xlfn.IFNA(VLOOKUP('TKB SÁNG'!Y53,DS!$A:$B,2,0),"")</f>
        <v/>
      </c>
      <c r="Z53" s="152" t="str">
        <f>_xlfn.IFNA(VLOOKUP('TKB SÁNG'!Z53,DS!$A:$B,2,0),"")</f>
        <v/>
      </c>
      <c r="AA53" s="152" t="str">
        <f>_xlfn.IFNA(VLOOKUP('TKB SÁNG'!AA53,DS!$A:$B,2,0),"")</f>
        <v/>
      </c>
      <c r="AB53" s="152" t="str">
        <f>_xlfn.IFNA(VLOOKUP('TKB SÁNG'!AB53,DS!$A:$B,2,0),"")</f>
        <v/>
      </c>
      <c r="AC53" s="152" t="str">
        <f>_xlfn.IFNA(VLOOKUP('TKB SÁNG'!AC53,DS!$A:$B,2,0),"")</f>
        <v/>
      </c>
      <c r="AD53" s="152" t="str">
        <f>_xlfn.IFNA(VLOOKUP('TKB SÁNG'!AD53,DS!$A:$B,2,0),"")</f>
        <v/>
      </c>
      <c r="AE53" s="152" t="str">
        <f>_xlfn.IFNA(VLOOKUP('TKB SÁNG'!AE53,DS!$A:$B,2,0),"")</f>
        <v>BL Phương</v>
      </c>
      <c r="AF53" s="152" t="str">
        <f>_xlfn.IFNA(VLOOKUP('TKB SÁNG'!AF53,DS!$A:$B,2,0),"")</f>
        <v>NTH Quyên</v>
      </c>
      <c r="AG53" s="152" t="str">
        <f>_xlfn.IFNA(VLOOKUP('TKB SÁNG'!AG53,DS!$A:$B,2,0),"")</f>
        <v>LT Hương</v>
      </c>
      <c r="AH53" s="152" t="str">
        <f>_xlfn.IFNA(VLOOKUP('TKB SÁNG'!AH53,DS!$A:$B,2,0),"")</f>
        <v>LT Thoa</v>
      </c>
      <c r="AI53" s="152" t="str">
        <f>_xlfn.IFNA(VLOOKUP('TKB SÁNG'!AI53,DS!$A:$B,2,0),"")</f>
        <v>VB Hạnh</v>
      </c>
      <c r="AJ53" s="152" t="str">
        <f>_xlfn.IFNA(VLOOKUP('TKB SÁNG'!AJ53,DS!$A:$B,2,0),"")</f>
        <v>LTA Nguyệt</v>
      </c>
      <c r="AK53" s="152" t="str">
        <f>_xlfn.IFNA(VLOOKUP('TKB SÁNG'!AK53,DS!$A:$B,2,0),"")</f>
        <v>NT Hà</v>
      </c>
      <c r="AL53" s="152" t="str">
        <f>_xlfn.IFNA(VLOOKUP('TKB SÁNG'!AL53,DS!$A:$B,2,0),"")</f>
        <v>LN Anh</v>
      </c>
      <c r="AM53" s="152" t="str">
        <f>_xlfn.IFNA(VLOOKUP('TKB SÁNG'!AM53,DS!$A:$B,2,0),"")</f>
        <v>ĐA Thảo</v>
      </c>
      <c r="AN53" s="152" t="str">
        <f>_xlfn.IFNA(VLOOKUP('TKB SÁNG'!AN53,DS!$A:$B,2,0),"")</f>
        <v>PH Minh</v>
      </c>
      <c r="AO53" s="152" t="str">
        <f>_xlfn.IFNA(VLOOKUP('TKB SÁNG'!AO53,DS!$A:$B,2,0),"")</f>
        <v>TTT Hương</v>
      </c>
      <c r="AP53" s="152" t="str">
        <f>_xlfn.IFNA(VLOOKUP('TKB SÁNG'!AP53,DS!$A:$B,2,0),"")</f>
        <v>NTT Thủy A</v>
      </c>
      <c r="AQ53" s="153" t="str">
        <f>_xlfn.IFNA(VLOOKUP('TKB SÁNG'!AQ53,DS!$A:$B,2,0),"")</f>
        <v>VNT Trang</v>
      </c>
      <c r="AR53" s="152" t="str">
        <f>_xlfn.IFNA(VLOOKUP('TKB SÁNG'!AR53,DS!$A:$B,2,0),"")</f>
        <v>VT Hà</v>
      </c>
      <c r="AS53" s="152" t="str">
        <f>_xlfn.IFNA(VLOOKUP('TKB SÁNG'!AS53,DS!$A:$B,2,0),"")</f>
        <v/>
      </c>
    </row>
    <row r="54" spans="1:45">
      <c r="A54" s="228" t="s">
        <v>7</v>
      </c>
      <c r="B54" s="231">
        <v>1</v>
      </c>
      <c r="C54" s="233" t="s">
        <v>151</v>
      </c>
      <c r="D54" s="154">
        <f>'TKB SÁNG'!D54</f>
        <v>0</v>
      </c>
      <c r="E54" s="154">
        <f>'TKB SÁNG'!E54</f>
        <v>0</v>
      </c>
      <c r="F54" s="154">
        <f>'TKB SÁNG'!F54</f>
        <v>0</v>
      </c>
      <c r="G54" s="154">
        <f>'TKB SÁNG'!G54</f>
        <v>0</v>
      </c>
      <c r="H54" s="154">
        <f>'TKB SÁNG'!H54</f>
        <v>0</v>
      </c>
      <c r="I54" s="154">
        <f>'TKB SÁNG'!I54</f>
        <v>0</v>
      </c>
      <c r="J54" s="154">
        <f>'TKB SÁNG'!J54</f>
        <v>0</v>
      </c>
      <c r="K54" s="154">
        <f>'TKB SÁNG'!K54</f>
        <v>0</v>
      </c>
      <c r="L54" s="154">
        <f>'TKB SÁNG'!L54</f>
        <v>0</v>
      </c>
      <c r="M54" s="154">
        <f>'TKB SÁNG'!M54</f>
        <v>0</v>
      </c>
      <c r="N54" s="154">
        <f>'TKB SÁNG'!N54</f>
        <v>0</v>
      </c>
      <c r="O54" s="154">
        <f>'TKB SÁNG'!O54</f>
        <v>0</v>
      </c>
      <c r="P54" s="154">
        <f>'TKB SÁNG'!P54</f>
        <v>0</v>
      </c>
      <c r="Q54" s="132">
        <f>'TKB SÁNG'!Q54</f>
        <v>0</v>
      </c>
      <c r="R54" s="132">
        <f>'TKB SÁNG'!R54</f>
        <v>0</v>
      </c>
      <c r="S54" s="132">
        <f>'TKB SÁNG'!S54</f>
        <v>0</v>
      </c>
      <c r="T54" s="132">
        <f>'TKB SÁNG'!T54</f>
        <v>0</v>
      </c>
      <c r="U54" s="132">
        <f>'TKB SÁNG'!U54</f>
        <v>0</v>
      </c>
      <c r="V54" s="132">
        <f>'TKB SÁNG'!V54</f>
        <v>0</v>
      </c>
      <c r="W54" s="159">
        <f>'TKB SÁNG'!W54</f>
        <v>0</v>
      </c>
      <c r="X54" s="132">
        <f>'TKB SÁNG'!X54</f>
        <v>0</v>
      </c>
      <c r="Y54" s="132">
        <f>'TKB SÁNG'!Y54</f>
        <v>0</v>
      </c>
      <c r="Z54" s="132">
        <f>'TKB SÁNG'!Z54</f>
        <v>0</v>
      </c>
      <c r="AA54" s="132">
        <f>'TKB SÁNG'!AA54</f>
        <v>0</v>
      </c>
      <c r="AB54" s="132">
        <f>'TKB SÁNG'!AB54</f>
        <v>0</v>
      </c>
      <c r="AC54" s="132">
        <f>'TKB SÁNG'!AC54</f>
        <v>0</v>
      </c>
      <c r="AD54" s="132">
        <f>'TKB SÁNG'!AD54</f>
        <v>0</v>
      </c>
      <c r="AE54" s="132">
        <f>'TKB SÁNG'!AE54</f>
        <v>0</v>
      </c>
      <c r="AF54" s="132" t="str">
        <f>'TKB SÁNG'!AF54</f>
        <v>KHTN - L</v>
      </c>
      <c r="AG54" s="132" t="str">
        <f>'TKB SÁNG'!AG54</f>
        <v>GDTC</v>
      </c>
      <c r="AH54" s="132" t="str">
        <f>'TKB SÁNG'!AH54</f>
        <v>KHTN - H</v>
      </c>
      <c r="AI54" s="132" t="str">
        <f>'TKB SÁNG'!AI54</f>
        <v>VĂN</v>
      </c>
      <c r="AJ54" s="132" t="str">
        <f>'TKB SÁNG'!AJ54</f>
        <v>CÔNG NGHỆ</v>
      </c>
      <c r="AK54" s="132" t="str">
        <f>'TKB SÁNG'!AK54</f>
        <v>KHTN - S</v>
      </c>
      <c r="AL54" s="132" t="str">
        <f>'TKB SÁNG'!AL54</f>
        <v>GDTC</v>
      </c>
      <c r="AM54" s="132" t="str">
        <f>'TKB SÁNG'!AM54</f>
        <v>TOÁN</v>
      </c>
      <c r="AN54" s="132" t="str">
        <f>'TKB SÁNG'!AN54</f>
        <v>TIN HỌC</v>
      </c>
      <c r="AO54" s="132" t="str">
        <f>'TKB SÁNG'!AO54</f>
        <v>NT - HỌA'</v>
      </c>
      <c r="AP54" s="132" t="str">
        <f>'TKB SÁNG'!AP54</f>
        <v>KHTN - L</v>
      </c>
      <c r="AQ54" s="140" t="str">
        <f>'TKB SÁNG'!AQ54</f>
        <v>KHTN - S</v>
      </c>
      <c r="AR54" s="132" t="str">
        <f>'TKB SÁNG'!AR54</f>
        <v>KHTN - H</v>
      </c>
      <c r="AS54" s="132">
        <f>'TKB SÁNG'!AS54</f>
        <v>0</v>
      </c>
    </row>
    <row r="55" spans="1:45">
      <c r="A55" s="229"/>
      <c r="B55" s="232"/>
      <c r="C55" s="234"/>
      <c r="D55" s="133" t="str">
        <f>_xlfn.IFNA(VLOOKUP('TKB SÁNG'!D55,DS!$A:$B,2,0),"")</f>
        <v/>
      </c>
      <c r="E55" s="133" t="str">
        <f>_xlfn.IFNA(VLOOKUP('TKB SÁNG'!E55,DS!$A:$B,2,0),"")</f>
        <v/>
      </c>
      <c r="F55" s="133" t="str">
        <f>_xlfn.IFNA(VLOOKUP('TKB SÁNG'!F55,DS!$A:$B,2,0),"")</f>
        <v/>
      </c>
      <c r="G55" s="133" t="str">
        <f>_xlfn.IFNA(VLOOKUP('TKB SÁNG'!G55,DS!$A:$B,2,0),"")</f>
        <v/>
      </c>
      <c r="H55" s="133" t="str">
        <f>_xlfn.IFNA(VLOOKUP('TKB SÁNG'!H55,DS!$A:$B,2,0),"")</f>
        <v/>
      </c>
      <c r="I55" s="133" t="str">
        <f>_xlfn.IFNA(VLOOKUP('TKB SÁNG'!I55,DS!$A:$B,2,0),"")</f>
        <v/>
      </c>
      <c r="J55" s="133" t="str">
        <f>_xlfn.IFNA(VLOOKUP('TKB SÁNG'!J55,DS!$A:$B,2,0),"")</f>
        <v/>
      </c>
      <c r="K55" s="133" t="str">
        <f>_xlfn.IFNA(VLOOKUP('TKB SÁNG'!K55,DS!$A:$B,2,0),"")</f>
        <v/>
      </c>
      <c r="L55" s="133" t="str">
        <f>_xlfn.IFNA(VLOOKUP('TKB SÁNG'!L55,DS!$A:$B,2,0),"")</f>
        <v/>
      </c>
      <c r="M55" s="133" t="str">
        <f>_xlfn.IFNA(VLOOKUP('TKB SÁNG'!M55,DS!$A:$B,2,0),"")</f>
        <v/>
      </c>
      <c r="N55" s="133" t="str">
        <f>_xlfn.IFNA(VLOOKUP('TKB SÁNG'!N55,DS!$A:$B,2,0),"")</f>
        <v/>
      </c>
      <c r="O55" s="133" t="str">
        <f>_xlfn.IFNA(VLOOKUP('TKB SÁNG'!O55,DS!$A:$B,2,0),"")</f>
        <v/>
      </c>
      <c r="P55" s="133" t="str">
        <f>_xlfn.IFNA(VLOOKUP('TKB SÁNG'!P55,DS!$A:$B,2,0),"")</f>
        <v/>
      </c>
      <c r="Q55" s="134" t="str">
        <f>_xlfn.IFNA(VLOOKUP('TKB SÁNG'!Q55,DS!$A:$B,2,0),"")</f>
        <v/>
      </c>
      <c r="R55" s="134" t="str">
        <f>_xlfn.IFNA(VLOOKUP('TKB SÁNG'!R55,DS!$A:$B,2,0),"")</f>
        <v/>
      </c>
      <c r="S55" s="134" t="str">
        <f>_xlfn.IFNA(VLOOKUP('TKB SÁNG'!S55,DS!$A:$B,2,0),"")</f>
        <v/>
      </c>
      <c r="T55" s="134" t="str">
        <f>_xlfn.IFNA(VLOOKUP('TKB SÁNG'!T55,DS!$A:$B,2,0),"")</f>
        <v/>
      </c>
      <c r="U55" s="134" t="str">
        <f>_xlfn.IFNA(VLOOKUP('TKB SÁNG'!U55,DS!$A:$B,2,0),"")</f>
        <v/>
      </c>
      <c r="V55" s="134" t="str">
        <f>_xlfn.IFNA(VLOOKUP('TKB SÁNG'!V55,DS!$A:$B,2,0),"")</f>
        <v/>
      </c>
      <c r="W55" s="160" t="str">
        <f>_xlfn.IFNA(VLOOKUP('TKB SÁNG'!W55,DS!$A:$B,2,0),"")</f>
        <v/>
      </c>
      <c r="X55" s="134" t="str">
        <f>_xlfn.IFNA(VLOOKUP('TKB SÁNG'!X55,DS!$A:$B,2,0),"")</f>
        <v/>
      </c>
      <c r="Y55" s="134" t="str">
        <f>_xlfn.IFNA(VLOOKUP('TKB SÁNG'!Y55,DS!$A:$B,2,0),"")</f>
        <v/>
      </c>
      <c r="Z55" s="134" t="str">
        <f>_xlfn.IFNA(VLOOKUP('TKB SÁNG'!Z55,DS!$A:$B,2,0),"")</f>
        <v/>
      </c>
      <c r="AA55" s="134" t="str">
        <f>_xlfn.IFNA(VLOOKUP('TKB SÁNG'!AA55,DS!$A:$B,2,0),"")</f>
        <v/>
      </c>
      <c r="AB55" s="134" t="str">
        <f>_xlfn.IFNA(VLOOKUP('TKB SÁNG'!AB55,DS!$A:$B,2,0),"")</f>
        <v/>
      </c>
      <c r="AC55" s="134" t="str">
        <f>_xlfn.IFNA(VLOOKUP('TKB SÁNG'!AC55,DS!$A:$B,2,0),"")</f>
        <v/>
      </c>
      <c r="AD55" s="134" t="str">
        <f>_xlfn.IFNA(VLOOKUP('TKB SÁNG'!AD55,DS!$A:$B,2,0),"")</f>
        <v/>
      </c>
      <c r="AE55" s="134" t="str">
        <f>_xlfn.IFNA(VLOOKUP('TKB SÁNG'!AE55,DS!$A:$B,2,0),"")</f>
        <v/>
      </c>
      <c r="AF55" s="134" t="str">
        <f>_xlfn.IFNA(VLOOKUP('TKB SÁNG'!AF55,DS!$A:$B,2,0),"")</f>
        <v>NT Phượng</v>
      </c>
      <c r="AG55" s="134" t="str">
        <f>_xlfn.IFNA(VLOOKUP('TKB SÁNG'!AG55,DS!$A:$B,2,0),"")</f>
        <v>NĐ Duy</v>
      </c>
      <c r="AH55" s="134" t="str">
        <f>_xlfn.IFNA(VLOOKUP('TKB SÁNG'!AH55,DS!$A:$B,2,0),"")</f>
        <v>VĐ Phương</v>
      </c>
      <c r="AI55" s="134" t="str">
        <f>_xlfn.IFNA(VLOOKUP('TKB SÁNG'!AI55,DS!$A:$B,2,0),"")</f>
        <v>LTH Yến</v>
      </c>
      <c r="AJ55" s="134" t="str">
        <f>_xlfn.IFNA(VLOOKUP('TKB SÁNG'!AJ55,DS!$A:$B,2,0),"")</f>
        <v>LT Hương</v>
      </c>
      <c r="AK55" s="134" t="str">
        <f>_xlfn.IFNA(VLOOKUP('TKB SÁNG'!AK55,DS!$A:$B,2,0),"")</f>
        <v>HTH Quỳnh</v>
      </c>
      <c r="AL55" s="134" t="str">
        <f>_xlfn.IFNA(VLOOKUP('TKB SÁNG'!AL55,DS!$A:$B,2,0),"")</f>
        <v>NT Thành</v>
      </c>
      <c r="AM55" s="134" t="str">
        <f>_xlfn.IFNA(VLOOKUP('TKB SÁNG'!AM55,DS!$A:$B,2,0),"")</f>
        <v>PT Hương</v>
      </c>
      <c r="AN55" s="134" t="str">
        <f>_xlfn.IFNA(VLOOKUP('TKB SÁNG'!AN55,DS!$A:$B,2,0),"")</f>
        <v>PH Minh</v>
      </c>
      <c r="AO55" s="134" t="str">
        <f>_xlfn.IFNA(VLOOKUP('TKB SÁNG'!AO55,DS!$A:$B,2,0),"")</f>
        <v>LT Phong</v>
      </c>
      <c r="AP55" s="134" t="str">
        <f>_xlfn.IFNA(VLOOKUP('TKB SÁNG'!AP55,DS!$A:$B,2,0),"")</f>
        <v>NTT Đông</v>
      </c>
      <c r="AQ55" s="135" t="str">
        <f>_xlfn.IFNA(VLOOKUP('TKB SÁNG'!AQ55,DS!$A:$B,2,0),"")</f>
        <v>TT Hương</v>
      </c>
      <c r="AR55" s="134" t="str">
        <f>_xlfn.IFNA(VLOOKUP('TKB SÁNG'!AR55,DS!$A:$B,2,0),"")</f>
        <v>PT Mai</v>
      </c>
      <c r="AS55" s="134" t="str">
        <f>_xlfn.IFNA(VLOOKUP('TKB SÁNG'!AS55,DS!$A:$B,2,0),"")</f>
        <v/>
      </c>
    </row>
    <row r="56" spans="1:45">
      <c r="A56" s="229"/>
      <c r="B56" s="66">
        <v>2</v>
      </c>
      <c r="C56" s="235" t="s">
        <v>159</v>
      </c>
      <c r="D56" s="131">
        <f>'TKB SÁNG'!D56</f>
        <v>0</v>
      </c>
      <c r="E56" s="131">
        <f>'TKB SÁNG'!E56</f>
        <v>0</v>
      </c>
      <c r="F56" s="131">
        <f>'TKB SÁNG'!F56</f>
        <v>0</v>
      </c>
      <c r="G56" s="131">
        <f>'TKB SÁNG'!G56</f>
        <v>0</v>
      </c>
      <c r="H56" s="131">
        <f>'TKB SÁNG'!H56</f>
        <v>0</v>
      </c>
      <c r="I56" s="131">
        <f>'TKB SÁNG'!I56</f>
        <v>0</v>
      </c>
      <c r="J56" s="131">
        <f>'TKB SÁNG'!J56</f>
        <v>0</v>
      </c>
      <c r="K56" s="131">
        <f>'TKB SÁNG'!K56</f>
        <v>0</v>
      </c>
      <c r="L56" s="131">
        <f>'TKB SÁNG'!L56</f>
        <v>0</v>
      </c>
      <c r="M56" s="131">
        <f>'TKB SÁNG'!M56</f>
        <v>0</v>
      </c>
      <c r="N56" s="131">
        <f>'TKB SÁNG'!N56</f>
        <v>0</v>
      </c>
      <c r="O56" s="131">
        <f>'TKB SÁNG'!O56</f>
        <v>0</v>
      </c>
      <c r="P56" s="131">
        <f>'TKB SÁNG'!P56</f>
        <v>0</v>
      </c>
      <c r="Q56" s="136">
        <f>'TKB SÁNG'!Q56</f>
        <v>0</v>
      </c>
      <c r="R56" s="136">
        <f>'TKB SÁNG'!R56</f>
        <v>0</v>
      </c>
      <c r="S56" s="136">
        <f>'TKB SÁNG'!S56</f>
        <v>0</v>
      </c>
      <c r="T56" s="136">
        <f>'TKB SÁNG'!T56</f>
        <v>0</v>
      </c>
      <c r="U56" s="136">
        <f>'TKB SÁNG'!U56</f>
        <v>0</v>
      </c>
      <c r="V56" s="132">
        <f>'TKB SÁNG'!V56</f>
        <v>0</v>
      </c>
      <c r="W56" s="136">
        <f>'TKB SÁNG'!W56</f>
        <v>0</v>
      </c>
      <c r="X56" s="136">
        <f>'TKB SÁNG'!X56</f>
        <v>0</v>
      </c>
      <c r="Y56" s="136">
        <f>'TKB SÁNG'!Y56</f>
        <v>0</v>
      </c>
      <c r="Z56" s="132">
        <f>'TKB SÁNG'!Z56</f>
        <v>0</v>
      </c>
      <c r="AA56" s="132">
        <f>'TKB SÁNG'!AA56</f>
        <v>0</v>
      </c>
      <c r="AB56" s="132">
        <f>'TKB SÁNG'!AB56</f>
        <v>0</v>
      </c>
      <c r="AC56" s="132">
        <f>'TKB SÁNG'!AC56</f>
        <v>0</v>
      </c>
      <c r="AD56" s="136">
        <f>'TKB SÁNG'!AD56</f>
        <v>0</v>
      </c>
      <c r="AE56" s="136">
        <f>'TKB SÁNG'!AE56</f>
        <v>0</v>
      </c>
      <c r="AF56" s="132" t="str">
        <f>'TKB SÁNG'!AF56</f>
        <v>VĂN</v>
      </c>
      <c r="AG56" s="136" t="str">
        <f>'TKB SÁNG'!AG56</f>
        <v>TOÁN</v>
      </c>
      <c r="AH56" s="132" t="str">
        <f>'TKB SÁNG'!AH56</f>
        <v>NT - HỌA</v>
      </c>
      <c r="AI56" s="132" t="str">
        <f>'TKB SÁNG'!AI56</f>
        <v>ANH</v>
      </c>
      <c r="AJ56" s="136" t="str">
        <f>'TKB SÁNG'!AJ56</f>
        <v>KHTN - H</v>
      </c>
      <c r="AK56" s="136" t="str">
        <f>'TKB SÁNG'!AK56</f>
        <v>GDTC</v>
      </c>
      <c r="AL56" s="136" t="str">
        <f>'TKB SÁNG'!AL56</f>
        <v>KHTN - H</v>
      </c>
      <c r="AM56" s="136" t="str">
        <f>'TKB SÁNG'!AM56</f>
        <v>TOÁN</v>
      </c>
      <c r="AN56" s="136" t="str">
        <f>'TKB SÁNG'!AN56</f>
        <v>GDTC</v>
      </c>
      <c r="AO56" s="136" t="str">
        <f>'TKB SÁNG'!AO56</f>
        <v>KHTN - L</v>
      </c>
      <c r="AP56" s="136" t="str">
        <f>'TKB SÁNG'!AP56</f>
        <v>KHTN - S</v>
      </c>
      <c r="AQ56" s="137" t="str">
        <f>'TKB SÁNG'!AQ56</f>
        <v>VĂN</v>
      </c>
      <c r="AR56" s="136" t="str">
        <f>'TKB SÁNG'!AR56</f>
        <v>KHTN - L</v>
      </c>
      <c r="AS56" s="136">
        <f>'TKB SÁNG'!AS56</f>
        <v>0</v>
      </c>
    </row>
    <row r="57" spans="1:45">
      <c r="A57" s="229"/>
      <c r="B57" s="161"/>
      <c r="C57" s="234"/>
      <c r="D57" s="133" t="str">
        <f>_xlfn.IFNA(VLOOKUP('TKB SÁNG'!D57,DS!$A:$B,2,0),"")</f>
        <v/>
      </c>
      <c r="E57" s="133" t="str">
        <f>_xlfn.IFNA(VLOOKUP('TKB SÁNG'!E57,DS!$A:$B,2,0),"")</f>
        <v/>
      </c>
      <c r="F57" s="133" t="str">
        <f>_xlfn.IFNA(VLOOKUP('TKB SÁNG'!F57,DS!$A:$B,2,0),"")</f>
        <v/>
      </c>
      <c r="G57" s="133" t="str">
        <f>_xlfn.IFNA(VLOOKUP('TKB SÁNG'!G57,DS!$A:$B,2,0),"")</f>
        <v/>
      </c>
      <c r="H57" s="133" t="str">
        <f>_xlfn.IFNA(VLOOKUP('TKB SÁNG'!H57,DS!$A:$B,2,0),"")</f>
        <v/>
      </c>
      <c r="I57" s="133" t="str">
        <f>_xlfn.IFNA(VLOOKUP('TKB SÁNG'!I57,DS!$A:$B,2,0),"")</f>
        <v/>
      </c>
      <c r="J57" s="133" t="str">
        <f>_xlfn.IFNA(VLOOKUP('TKB SÁNG'!J57,DS!$A:$B,2,0),"")</f>
        <v/>
      </c>
      <c r="K57" s="133" t="str">
        <f>_xlfn.IFNA(VLOOKUP('TKB SÁNG'!K57,DS!$A:$B,2,0),"")</f>
        <v/>
      </c>
      <c r="L57" s="133" t="str">
        <f>_xlfn.IFNA(VLOOKUP('TKB SÁNG'!L57,DS!$A:$B,2,0),"")</f>
        <v/>
      </c>
      <c r="M57" s="133" t="str">
        <f>_xlfn.IFNA(VLOOKUP('TKB SÁNG'!M57,DS!$A:$B,2,0),"")</f>
        <v/>
      </c>
      <c r="N57" s="133" t="str">
        <f>_xlfn.IFNA(VLOOKUP('TKB SÁNG'!N57,DS!$A:$B,2,0),"")</f>
        <v/>
      </c>
      <c r="O57" s="133" t="str">
        <f>_xlfn.IFNA(VLOOKUP('TKB SÁNG'!O57,DS!$A:$B,2,0),"")</f>
        <v/>
      </c>
      <c r="P57" s="133" t="str">
        <f>_xlfn.IFNA(VLOOKUP('TKB SÁNG'!P57,DS!$A:$B,2,0),"")</f>
        <v/>
      </c>
      <c r="Q57" s="134" t="str">
        <f>_xlfn.IFNA(VLOOKUP('TKB SÁNG'!Q57,DS!$A:$B,2,0),"")</f>
        <v/>
      </c>
      <c r="R57" s="134" t="str">
        <f>_xlfn.IFNA(VLOOKUP('TKB SÁNG'!R57,DS!$A:$B,2,0),"")</f>
        <v/>
      </c>
      <c r="S57" s="134" t="str">
        <f>_xlfn.IFNA(VLOOKUP('TKB SÁNG'!S57,DS!$A:$B,2,0),"")</f>
        <v/>
      </c>
      <c r="T57" s="134" t="str">
        <f>_xlfn.IFNA(VLOOKUP('TKB SÁNG'!T57,DS!$A:$B,2,0),"")</f>
        <v/>
      </c>
      <c r="U57" s="134" t="str">
        <f>_xlfn.IFNA(VLOOKUP('TKB SÁNG'!U57,DS!$A:$B,2,0),"")</f>
        <v/>
      </c>
      <c r="V57" s="134" t="str">
        <f>_xlfn.IFNA(VLOOKUP('TKB SÁNG'!V57,DS!$A:$B,2,0),"")</f>
        <v/>
      </c>
      <c r="W57" s="134" t="str">
        <f>_xlfn.IFNA(VLOOKUP('TKB SÁNG'!W57,DS!$A:$B,2,0),"")</f>
        <v/>
      </c>
      <c r="X57" s="134" t="str">
        <f>_xlfn.IFNA(VLOOKUP('TKB SÁNG'!X57,DS!$A:$B,2,0),"")</f>
        <v/>
      </c>
      <c r="Y57" s="134" t="str">
        <f>_xlfn.IFNA(VLOOKUP('TKB SÁNG'!Y57,DS!$A:$B,2,0),"")</f>
        <v/>
      </c>
      <c r="Z57" s="134" t="str">
        <f>_xlfn.IFNA(VLOOKUP('TKB SÁNG'!Z57,DS!$A:$B,2,0),"")</f>
        <v/>
      </c>
      <c r="AA57" s="134" t="str">
        <f>_xlfn.IFNA(VLOOKUP('TKB SÁNG'!AA57,DS!$A:$B,2,0),"")</f>
        <v/>
      </c>
      <c r="AB57" s="134" t="str">
        <f>_xlfn.IFNA(VLOOKUP('TKB SÁNG'!AB57,DS!$A:$B,2,0),"")</f>
        <v/>
      </c>
      <c r="AC57" s="134" t="str">
        <f>_xlfn.IFNA(VLOOKUP('TKB SÁNG'!AC57,DS!$A:$B,2,0),"")</f>
        <v/>
      </c>
      <c r="AD57" s="134" t="str">
        <f>_xlfn.IFNA(VLOOKUP('TKB SÁNG'!AD57,DS!$A:$B,2,0),"")</f>
        <v/>
      </c>
      <c r="AE57" s="134" t="str">
        <f>_xlfn.IFNA(VLOOKUP('TKB SÁNG'!AE57,DS!$A:$B,2,0),"")</f>
        <v/>
      </c>
      <c r="AF57" s="134" t="str">
        <f>_xlfn.IFNA(VLOOKUP('TKB SÁNG'!AF57,DS!$A:$B,2,0),"")</f>
        <v>NP Thanh</v>
      </c>
      <c r="AG57" s="134" t="str">
        <f>_xlfn.IFNA(VLOOKUP('TKB SÁNG'!AG57,DS!$A:$B,2,0),"")</f>
        <v>LT Hương</v>
      </c>
      <c r="AH57" s="134" t="str">
        <f>_xlfn.IFNA(VLOOKUP('TKB SÁNG'!AH57,DS!$A:$B,2,0),"")</f>
        <v>LT Phong</v>
      </c>
      <c r="AI57" s="134" t="str">
        <f>_xlfn.IFNA(VLOOKUP('TKB SÁNG'!AI57,DS!$A:$B,2,0),"")</f>
        <v>LT Hà</v>
      </c>
      <c r="AJ57" s="134" t="str">
        <f>_xlfn.IFNA(VLOOKUP('TKB SÁNG'!AJ57,DS!$A:$B,2,0),"")</f>
        <v>VĐ Phương</v>
      </c>
      <c r="AK57" s="134" t="str">
        <f>_xlfn.IFNA(VLOOKUP('TKB SÁNG'!AK57,DS!$A:$B,2,0),"")</f>
        <v>NT Thành</v>
      </c>
      <c r="AL57" s="134" t="str">
        <f>_xlfn.IFNA(VLOOKUP('TKB SÁNG'!AL57,DS!$A:$B,2,0),"")</f>
        <v>PT Mai</v>
      </c>
      <c r="AM57" s="134" t="str">
        <f>_xlfn.IFNA(VLOOKUP('TKB SÁNG'!AM57,DS!$A:$B,2,0),"")</f>
        <v>PT Hương</v>
      </c>
      <c r="AN57" s="134" t="str">
        <f>_xlfn.IFNA(VLOOKUP('TKB SÁNG'!AN57,DS!$A:$B,2,0),"")</f>
        <v>NĐ Duy</v>
      </c>
      <c r="AO57" s="134" t="str">
        <f>_xlfn.IFNA(VLOOKUP('TKB SÁNG'!AO57,DS!$A:$B,2,0),"")</f>
        <v>NT Phượng</v>
      </c>
      <c r="AP57" s="134" t="str">
        <f>_xlfn.IFNA(VLOOKUP('TKB SÁNG'!AP57,DS!$A:$B,2,0),"")</f>
        <v>HTH Quỳnh</v>
      </c>
      <c r="AQ57" s="135" t="str">
        <f>_xlfn.IFNA(VLOOKUP('TKB SÁNG'!AQ57,DS!$A:$B,2,0),"")</f>
        <v>NP Dung</v>
      </c>
      <c r="AR57" s="134" t="str">
        <f>_xlfn.IFNA(VLOOKUP('TKB SÁNG'!AR57,DS!$A:$B,2,0),"")</f>
        <v>NTT Đông</v>
      </c>
      <c r="AS57" s="134" t="str">
        <f>_xlfn.IFNA(VLOOKUP('TKB SÁNG'!AS57,DS!$A:$B,2,0),"")</f>
        <v/>
      </c>
    </row>
    <row r="58" spans="1:45">
      <c r="A58" s="229"/>
      <c r="B58" s="66">
        <v>3</v>
      </c>
      <c r="C58" s="235" t="s">
        <v>162</v>
      </c>
      <c r="D58" s="131">
        <f>'TKB SÁNG'!D58</f>
        <v>0</v>
      </c>
      <c r="E58" s="131">
        <f>'TKB SÁNG'!E58</f>
        <v>0</v>
      </c>
      <c r="F58" s="131">
        <f>'TKB SÁNG'!F58</f>
        <v>0</v>
      </c>
      <c r="G58" s="131">
        <f>'TKB SÁNG'!G58</f>
        <v>0</v>
      </c>
      <c r="H58" s="131">
        <f>'TKB SÁNG'!H58</f>
        <v>0</v>
      </c>
      <c r="I58" s="131">
        <f>'TKB SÁNG'!I58</f>
        <v>0</v>
      </c>
      <c r="J58" s="131">
        <f>'TKB SÁNG'!J58</f>
        <v>0</v>
      </c>
      <c r="K58" s="131">
        <f>'TKB SÁNG'!K58</f>
        <v>0</v>
      </c>
      <c r="L58" s="131">
        <f>'TKB SÁNG'!L58</f>
        <v>0</v>
      </c>
      <c r="M58" s="131">
        <f>'TKB SÁNG'!M58</f>
        <v>0</v>
      </c>
      <c r="N58" s="131">
        <f>'TKB SÁNG'!N58</f>
        <v>0</v>
      </c>
      <c r="O58" s="131">
        <f>'TKB SÁNG'!O58</f>
        <v>0</v>
      </c>
      <c r="P58" s="131">
        <f>'TKB SÁNG'!P58</f>
        <v>0</v>
      </c>
      <c r="Q58" s="136">
        <f>'TKB SÁNG'!Q58</f>
        <v>0</v>
      </c>
      <c r="R58" s="136">
        <f>'TKB SÁNG'!R58</f>
        <v>0</v>
      </c>
      <c r="S58" s="136">
        <f>'TKB SÁNG'!S58</f>
        <v>0</v>
      </c>
      <c r="T58" s="136">
        <f>'TKB SÁNG'!T58</f>
        <v>0</v>
      </c>
      <c r="U58" s="136">
        <f>'TKB SÁNG'!U58</f>
        <v>0</v>
      </c>
      <c r="V58" s="136">
        <f>'TKB SÁNG'!V58</f>
        <v>0</v>
      </c>
      <c r="W58" s="136">
        <f>'TKB SÁNG'!W58</f>
        <v>0</v>
      </c>
      <c r="X58" s="136">
        <f>'TKB SÁNG'!X58</f>
        <v>0</v>
      </c>
      <c r="Y58" s="136">
        <f>'TKB SÁNG'!Y58</f>
        <v>0</v>
      </c>
      <c r="Z58" s="136">
        <f>'TKB SÁNG'!Z58</f>
        <v>0</v>
      </c>
      <c r="AA58" s="136">
        <f>'TKB SÁNG'!AA58</f>
        <v>0</v>
      </c>
      <c r="AB58" s="136">
        <f>'TKB SÁNG'!AB58</f>
        <v>0</v>
      </c>
      <c r="AC58" s="136">
        <f>'TKB SÁNG'!AC58</f>
        <v>0</v>
      </c>
      <c r="AD58" s="136">
        <f>'TKB SÁNG'!AD58</f>
        <v>0</v>
      </c>
      <c r="AE58" s="136">
        <f>'TKB SÁNG'!AE58</f>
        <v>0</v>
      </c>
      <c r="AF58" s="136" t="str">
        <f>'TKB SÁNG'!AF58</f>
        <v>VĂN</v>
      </c>
      <c r="AG58" s="136" t="str">
        <f>'TKB SÁNG'!AG58</f>
        <v>KHTN - L</v>
      </c>
      <c r="AH58" s="136" t="str">
        <f>'TKB SÁNG'!AH58</f>
        <v>ANH</v>
      </c>
      <c r="AI58" s="136" t="str">
        <f>'TKB SÁNG'!AI58</f>
        <v>KHTN - L</v>
      </c>
      <c r="AJ58" s="136" t="str">
        <f>'TKB SÁNG'!AJ58</f>
        <v>GDTC</v>
      </c>
      <c r="AK58" s="136" t="str">
        <f>'TKB SÁNG'!AK58</f>
        <v>ANH</v>
      </c>
      <c r="AL58" s="136" t="str">
        <f>'TKB SÁNG'!AL58</f>
        <v>LSĐL - Đ</v>
      </c>
      <c r="AM58" s="136" t="str">
        <f>'TKB SÁNG'!AM58</f>
        <v>KHTN - S</v>
      </c>
      <c r="AN58" s="136" t="str">
        <f>'TKB SÁNG'!AN58</f>
        <v>KHTN - L</v>
      </c>
      <c r="AO58" s="136" t="str">
        <f>'TKB SÁNG'!AO58</f>
        <v>KHTN - H</v>
      </c>
      <c r="AP58" s="136" t="str">
        <f>'TKB SÁNG'!AP58</f>
        <v>ANH</v>
      </c>
      <c r="AQ58" s="137" t="str">
        <f>'TKB SÁNG'!AQ58</f>
        <v>KHTN - H</v>
      </c>
      <c r="AR58" s="136" t="str">
        <f>'TKB SÁNG'!AR58</f>
        <v>VĂN</v>
      </c>
      <c r="AS58" s="136">
        <f>'TKB SÁNG'!AS58</f>
        <v>0</v>
      </c>
    </row>
    <row r="59" spans="1:45">
      <c r="A59" s="229"/>
      <c r="B59" s="161"/>
      <c r="C59" s="234"/>
      <c r="D59" s="133" t="str">
        <f>_xlfn.IFNA(VLOOKUP('TKB SÁNG'!D59,DS!$A:$B,2,0),"")</f>
        <v/>
      </c>
      <c r="E59" s="133" t="str">
        <f>_xlfn.IFNA(VLOOKUP('TKB SÁNG'!E59,DS!$A:$B,2,0),"")</f>
        <v/>
      </c>
      <c r="F59" s="133" t="str">
        <f>_xlfn.IFNA(VLOOKUP('TKB SÁNG'!F59,DS!$A:$B,2,0),"")</f>
        <v/>
      </c>
      <c r="G59" s="133" t="str">
        <f>_xlfn.IFNA(VLOOKUP('TKB SÁNG'!G59,DS!$A:$B,2,0),"")</f>
        <v/>
      </c>
      <c r="H59" s="133" t="str">
        <f>_xlfn.IFNA(VLOOKUP('TKB SÁNG'!H59,DS!$A:$B,2,0),"")</f>
        <v/>
      </c>
      <c r="I59" s="133" t="str">
        <f>_xlfn.IFNA(VLOOKUP('TKB SÁNG'!I59,DS!$A:$B,2,0),"")</f>
        <v/>
      </c>
      <c r="J59" s="133" t="str">
        <f>_xlfn.IFNA(VLOOKUP('TKB SÁNG'!J59,DS!$A:$B,2,0),"")</f>
        <v/>
      </c>
      <c r="K59" s="133" t="str">
        <f>_xlfn.IFNA(VLOOKUP('TKB SÁNG'!K59,DS!$A:$B,2,0),"")</f>
        <v/>
      </c>
      <c r="L59" s="133" t="str">
        <f>_xlfn.IFNA(VLOOKUP('TKB SÁNG'!L59,DS!$A:$B,2,0),"")</f>
        <v/>
      </c>
      <c r="M59" s="133" t="str">
        <f>_xlfn.IFNA(VLOOKUP('TKB SÁNG'!M59,DS!$A:$B,2,0),"")</f>
        <v/>
      </c>
      <c r="N59" s="133" t="str">
        <f>_xlfn.IFNA(VLOOKUP('TKB SÁNG'!N59,DS!$A:$B,2,0),"")</f>
        <v/>
      </c>
      <c r="O59" s="133" t="str">
        <f>_xlfn.IFNA(VLOOKUP('TKB SÁNG'!O59,DS!$A:$B,2,0),"")</f>
        <v/>
      </c>
      <c r="P59" s="133" t="str">
        <f>_xlfn.IFNA(VLOOKUP('TKB SÁNG'!P59,DS!$A:$B,2,0),"")</f>
        <v/>
      </c>
      <c r="Q59" s="134" t="str">
        <f>_xlfn.IFNA(VLOOKUP('TKB SÁNG'!Q59,DS!$A:$B,2,0),"")</f>
        <v/>
      </c>
      <c r="R59" s="134" t="str">
        <f>_xlfn.IFNA(VLOOKUP('TKB SÁNG'!R59,DS!$A:$B,2,0),"")</f>
        <v/>
      </c>
      <c r="S59" s="134" t="str">
        <f>_xlfn.IFNA(VLOOKUP('TKB SÁNG'!S59,DS!$A:$B,2,0),"")</f>
        <v/>
      </c>
      <c r="T59" s="134" t="str">
        <f>_xlfn.IFNA(VLOOKUP('TKB SÁNG'!T59,DS!$A:$B,2,0),"")</f>
        <v/>
      </c>
      <c r="U59" s="134" t="str">
        <f>_xlfn.IFNA(VLOOKUP('TKB SÁNG'!U59,DS!$A:$B,2,0),"")</f>
        <v/>
      </c>
      <c r="V59" s="134" t="str">
        <f>_xlfn.IFNA(VLOOKUP('TKB SÁNG'!V59,DS!$A:$B,2,0),"")</f>
        <v/>
      </c>
      <c r="W59" s="134" t="str">
        <f>_xlfn.IFNA(VLOOKUP('TKB SÁNG'!W59,DS!$A:$B,2,0),"")</f>
        <v/>
      </c>
      <c r="X59" s="134" t="str">
        <f>_xlfn.IFNA(VLOOKUP('TKB SÁNG'!X59,DS!$A:$B,2,0),"")</f>
        <v/>
      </c>
      <c r="Y59" s="134" t="str">
        <f>_xlfn.IFNA(VLOOKUP('TKB SÁNG'!Y59,DS!$A:$B,2,0),"")</f>
        <v/>
      </c>
      <c r="Z59" s="134" t="str">
        <f>_xlfn.IFNA(VLOOKUP('TKB SÁNG'!Z59,DS!$A:$B,2,0),"")</f>
        <v/>
      </c>
      <c r="AA59" s="134" t="str">
        <f>_xlfn.IFNA(VLOOKUP('TKB SÁNG'!AA59,DS!$A:$B,2,0),"")</f>
        <v/>
      </c>
      <c r="AB59" s="134" t="str">
        <f>_xlfn.IFNA(VLOOKUP('TKB SÁNG'!AB59,DS!$A:$B,2,0),"")</f>
        <v/>
      </c>
      <c r="AC59" s="134" t="str">
        <f>_xlfn.IFNA(VLOOKUP('TKB SÁNG'!AC59,DS!$A:$B,2,0),"")</f>
        <v/>
      </c>
      <c r="AD59" s="134" t="str">
        <f>_xlfn.IFNA(VLOOKUP('TKB SÁNG'!AD59,DS!$A:$B,2,0),"")</f>
        <v/>
      </c>
      <c r="AE59" s="134" t="str">
        <f>_xlfn.IFNA(VLOOKUP('TKB SÁNG'!AE59,DS!$A:$B,2,0),"")</f>
        <v/>
      </c>
      <c r="AF59" s="134" t="str">
        <f>_xlfn.IFNA(VLOOKUP('TKB SÁNG'!AF59,DS!$A:$B,2,0),"")</f>
        <v>NP Thanh</v>
      </c>
      <c r="AG59" s="134" t="str">
        <f>_xlfn.IFNA(VLOOKUP('TKB SÁNG'!AG59,DS!$A:$B,2,0),"")</f>
        <v>LT Loan</v>
      </c>
      <c r="AH59" s="134" t="str">
        <f>_xlfn.IFNA(VLOOKUP('TKB SÁNG'!AH59,DS!$A:$B,2,0),"")</f>
        <v>LT Hà</v>
      </c>
      <c r="AI59" s="134" t="str">
        <f>_xlfn.IFNA(VLOOKUP('TKB SÁNG'!AI59,DS!$A:$B,2,0),"")</f>
        <v>NTT Đông</v>
      </c>
      <c r="AJ59" s="134" t="str">
        <f>_xlfn.IFNA(VLOOKUP('TKB SÁNG'!AJ59,DS!$A:$B,2,0),"")</f>
        <v>NT Thành</v>
      </c>
      <c r="AK59" s="134" t="str">
        <f>_xlfn.IFNA(VLOOKUP('TKB SÁNG'!AK59,DS!$A:$B,2,0),"")</f>
        <v>NTH Quyên</v>
      </c>
      <c r="AL59" s="134" t="str">
        <f>_xlfn.IFNA(VLOOKUP('TKB SÁNG'!AL59,DS!$A:$B,2,0),"")</f>
        <v>LTA Nguyệt</v>
      </c>
      <c r="AM59" s="134" t="str">
        <f>_xlfn.IFNA(VLOOKUP('TKB SÁNG'!AM59,DS!$A:$B,2,0),"")</f>
        <v>TT Hương</v>
      </c>
      <c r="AN59" s="134" t="str">
        <f>_xlfn.IFNA(VLOOKUP('TKB SÁNG'!AN59,DS!$A:$B,2,0),"")</f>
        <v>NT Phượng</v>
      </c>
      <c r="AO59" s="134" t="str">
        <f>_xlfn.IFNA(VLOOKUP('TKB SÁNG'!AO59,DS!$A:$B,2,0),"")</f>
        <v>VĐ Phương</v>
      </c>
      <c r="AP59" s="134" t="str">
        <f>_xlfn.IFNA(VLOOKUP('TKB SÁNG'!AP59,DS!$A:$B,2,0),"")</f>
        <v>NPH Anh</v>
      </c>
      <c r="AQ59" s="135" t="str">
        <f>_xlfn.IFNA(VLOOKUP('TKB SÁNG'!AQ59,DS!$A:$B,2,0),"")</f>
        <v>PT Mai</v>
      </c>
      <c r="AR59" s="134" t="str">
        <f>_xlfn.IFNA(VLOOKUP('TKB SÁNG'!AR59,DS!$A:$B,2,0),"")</f>
        <v>NT Hảo</v>
      </c>
      <c r="AS59" s="134" t="str">
        <f>_xlfn.IFNA(VLOOKUP('TKB SÁNG'!AS59,DS!$A:$B,2,0),"")</f>
        <v/>
      </c>
    </row>
    <row r="60" spans="1:45">
      <c r="A60" s="229"/>
      <c r="B60" s="66">
        <v>4</v>
      </c>
      <c r="C60" s="235" t="s">
        <v>164</v>
      </c>
      <c r="D60" s="131">
        <f>'TKB SÁNG'!D60</f>
        <v>0</v>
      </c>
      <c r="E60" s="131">
        <f>'TKB SÁNG'!E60</f>
        <v>0</v>
      </c>
      <c r="F60" s="131">
        <f>'TKB SÁNG'!F60</f>
        <v>0</v>
      </c>
      <c r="G60" s="131">
        <f>'TKB SÁNG'!G60</f>
        <v>0</v>
      </c>
      <c r="H60" s="131">
        <f>'TKB SÁNG'!H60</f>
        <v>0</v>
      </c>
      <c r="I60" s="131">
        <f>'TKB SÁNG'!I60</f>
        <v>0</v>
      </c>
      <c r="J60" s="131">
        <f>'TKB SÁNG'!J60</f>
        <v>0</v>
      </c>
      <c r="K60" s="131">
        <f>'TKB SÁNG'!K60</f>
        <v>0</v>
      </c>
      <c r="L60" s="131">
        <f>'TKB SÁNG'!L60</f>
        <v>0</v>
      </c>
      <c r="M60" s="131">
        <f>'TKB SÁNG'!M60</f>
        <v>0</v>
      </c>
      <c r="N60" s="131">
        <f>'TKB SÁNG'!N60</f>
        <v>0</v>
      </c>
      <c r="O60" s="131">
        <f>'TKB SÁNG'!O60</f>
        <v>0</v>
      </c>
      <c r="P60" s="131">
        <f>'TKB SÁNG'!P60</f>
        <v>0</v>
      </c>
      <c r="Q60" s="136">
        <f>'TKB SÁNG'!Q60</f>
        <v>0</v>
      </c>
      <c r="R60" s="136">
        <f>'TKB SÁNG'!R60</f>
        <v>0</v>
      </c>
      <c r="S60" s="136">
        <f>'TKB SÁNG'!S60</f>
        <v>0</v>
      </c>
      <c r="T60" s="136">
        <f>'TKB SÁNG'!T60</f>
        <v>0</v>
      </c>
      <c r="U60" s="136">
        <f>'TKB SÁNG'!U60</f>
        <v>0</v>
      </c>
      <c r="V60" s="136">
        <f>'TKB SÁNG'!V60</f>
        <v>0</v>
      </c>
      <c r="W60" s="136">
        <f>'TKB SÁNG'!W60</f>
        <v>0</v>
      </c>
      <c r="X60" s="136">
        <f>'TKB SÁNG'!X60</f>
        <v>0</v>
      </c>
      <c r="Y60" s="136">
        <f>'TKB SÁNG'!Y60</f>
        <v>0</v>
      </c>
      <c r="Z60" s="136">
        <f>'TKB SÁNG'!Z60</f>
        <v>0</v>
      </c>
      <c r="AA60" s="136">
        <f>'TKB SÁNG'!AA60</f>
        <v>0</v>
      </c>
      <c r="AB60" s="136">
        <f>'TKB SÁNG'!AB60</f>
        <v>0</v>
      </c>
      <c r="AC60" s="136">
        <f>'TKB SÁNG'!AC60</f>
        <v>0</v>
      </c>
      <c r="AD60" s="136">
        <f>'TKB SÁNG'!AD60</f>
        <v>0</v>
      </c>
      <c r="AE60" s="136">
        <f>'TKB SÁNG'!AE60</f>
        <v>0</v>
      </c>
      <c r="AF60" s="136" t="str">
        <f>'TKB SÁNG'!AF60</f>
        <v>KHTN - S</v>
      </c>
      <c r="AG60" s="136" t="str">
        <f>'TKB SÁNG'!AG60</f>
        <v>CÔNG NGHỆ</v>
      </c>
      <c r="AH60" s="136" t="str">
        <f>'TKB SÁNG'!AH60</f>
        <v>ANH</v>
      </c>
      <c r="AI60" s="136" t="str">
        <f>'TKB SÁNG'!AI60</f>
        <v>GD ĐP</v>
      </c>
      <c r="AJ60" s="136" t="str">
        <f>'TKB SÁNG'!AJ60</f>
        <v>VĂN</v>
      </c>
      <c r="AK60" s="136" t="str">
        <f>'TKB SÁNG'!AK60</f>
        <v>KHTN - L</v>
      </c>
      <c r="AL60" s="136" t="str">
        <f>'TKB SÁNG'!AL60</f>
        <v>KHTN - L</v>
      </c>
      <c r="AM60" s="136" t="str">
        <f>'TKB SÁNG'!AM60</f>
        <v>GDTC</v>
      </c>
      <c r="AN60" s="136" t="str">
        <f>'TKB SÁNG'!AN60</f>
        <v>TOÁN</v>
      </c>
      <c r="AO60" s="136" t="str">
        <f>'TKB SÁNG'!AO60</f>
        <v>GDTC</v>
      </c>
      <c r="AP60" s="136" t="str">
        <f>'TKB SÁNG'!AP60</f>
        <v>ANH</v>
      </c>
      <c r="AQ60" s="137" t="str">
        <f>'TKB SÁNG'!AQ60</f>
        <v>HĐTN</v>
      </c>
      <c r="AR60" s="136" t="str">
        <f>'TKB SÁNG'!AR60</f>
        <v>VĂN</v>
      </c>
      <c r="AS60" s="136">
        <f>'TKB SÁNG'!AS60</f>
        <v>0</v>
      </c>
    </row>
    <row r="61" spans="1:45">
      <c r="A61" s="229"/>
      <c r="B61" s="161"/>
      <c r="C61" s="234"/>
      <c r="D61" s="133" t="str">
        <f>_xlfn.IFNA(VLOOKUP('TKB SÁNG'!D61,DS!$A:$B,2,0),"")</f>
        <v/>
      </c>
      <c r="E61" s="133" t="str">
        <f>_xlfn.IFNA(VLOOKUP('TKB SÁNG'!E61,DS!$A:$B,2,0),"")</f>
        <v/>
      </c>
      <c r="F61" s="133" t="str">
        <f>_xlfn.IFNA(VLOOKUP('TKB SÁNG'!F61,DS!$A:$B,2,0),"")</f>
        <v/>
      </c>
      <c r="G61" s="133" t="str">
        <f>_xlfn.IFNA(VLOOKUP('TKB SÁNG'!G61,DS!$A:$B,2,0),"")</f>
        <v/>
      </c>
      <c r="H61" s="133" t="str">
        <f>_xlfn.IFNA(VLOOKUP('TKB SÁNG'!H61,DS!$A:$B,2,0),"")</f>
        <v/>
      </c>
      <c r="I61" s="133" t="str">
        <f>_xlfn.IFNA(VLOOKUP('TKB SÁNG'!I61,DS!$A:$B,2,0),"")</f>
        <v/>
      </c>
      <c r="J61" s="133" t="str">
        <f>_xlfn.IFNA(VLOOKUP('TKB SÁNG'!J61,DS!$A:$B,2,0),"")</f>
        <v/>
      </c>
      <c r="K61" s="133" t="str">
        <f>_xlfn.IFNA(VLOOKUP('TKB SÁNG'!K61,DS!$A:$B,2,0),"")</f>
        <v/>
      </c>
      <c r="L61" s="133" t="str">
        <f>_xlfn.IFNA(VLOOKUP('TKB SÁNG'!L61,DS!$A:$B,2,0),"")</f>
        <v/>
      </c>
      <c r="M61" s="133" t="str">
        <f>_xlfn.IFNA(VLOOKUP('TKB SÁNG'!M61,DS!$A:$B,2,0),"")</f>
        <v/>
      </c>
      <c r="N61" s="133" t="str">
        <f>_xlfn.IFNA(VLOOKUP('TKB SÁNG'!N61,DS!$A:$B,2,0),"")</f>
        <v/>
      </c>
      <c r="O61" s="133" t="str">
        <f>_xlfn.IFNA(VLOOKUP('TKB SÁNG'!O61,DS!$A:$B,2,0),"")</f>
        <v/>
      </c>
      <c r="P61" s="133" t="str">
        <f>_xlfn.IFNA(VLOOKUP('TKB SÁNG'!P61,DS!$A:$B,2,0),"")</f>
        <v/>
      </c>
      <c r="Q61" s="134" t="str">
        <f>_xlfn.IFNA(VLOOKUP('TKB SÁNG'!Q61,DS!$A:$B,2,0),"")</f>
        <v/>
      </c>
      <c r="R61" s="134" t="str">
        <f>_xlfn.IFNA(VLOOKUP('TKB SÁNG'!R61,DS!$A:$B,2,0),"")</f>
        <v/>
      </c>
      <c r="S61" s="134" t="str">
        <f>_xlfn.IFNA(VLOOKUP('TKB SÁNG'!S61,DS!$A:$B,2,0),"")</f>
        <v/>
      </c>
      <c r="T61" s="134" t="str">
        <f>_xlfn.IFNA(VLOOKUP('TKB SÁNG'!T61,DS!$A:$B,2,0),"")</f>
        <v/>
      </c>
      <c r="U61" s="134" t="str">
        <f>_xlfn.IFNA(VLOOKUP('TKB SÁNG'!U61,DS!$A:$B,2,0),"")</f>
        <v/>
      </c>
      <c r="V61" s="134" t="str">
        <f>_xlfn.IFNA(VLOOKUP('TKB SÁNG'!V61,DS!$A:$B,2,0),"")</f>
        <v/>
      </c>
      <c r="W61" s="134" t="str">
        <f>_xlfn.IFNA(VLOOKUP('TKB SÁNG'!W61,DS!$A:$B,2,0),"")</f>
        <v/>
      </c>
      <c r="X61" s="134" t="str">
        <f>_xlfn.IFNA(VLOOKUP('TKB SÁNG'!X61,DS!$A:$B,2,0),"")</f>
        <v/>
      </c>
      <c r="Y61" s="134" t="str">
        <f>_xlfn.IFNA(VLOOKUP('TKB SÁNG'!Y61,DS!$A:$B,2,0),"")</f>
        <v/>
      </c>
      <c r="Z61" s="134" t="str">
        <f>_xlfn.IFNA(VLOOKUP('TKB SÁNG'!Z61,DS!$A:$B,2,0),"")</f>
        <v/>
      </c>
      <c r="AA61" s="134" t="str">
        <f>_xlfn.IFNA(VLOOKUP('TKB SÁNG'!AA61,DS!$A:$B,2,0),"")</f>
        <v/>
      </c>
      <c r="AB61" s="134" t="str">
        <f>_xlfn.IFNA(VLOOKUP('TKB SÁNG'!AB61,DS!$A:$B,2,0),"")</f>
        <v/>
      </c>
      <c r="AC61" s="134" t="str">
        <f>_xlfn.IFNA(VLOOKUP('TKB SÁNG'!AC61,DS!$A:$B,2,0),"")</f>
        <v/>
      </c>
      <c r="AD61" s="134" t="str">
        <f>_xlfn.IFNA(VLOOKUP('TKB SÁNG'!AD61,DS!$A:$B,2,0),"")</f>
        <v/>
      </c>
      <c r="AE61" s="134" t="str">
        <f>_xlfn.IFNA(VLOOKUP('TKB SÁNG'!AE61,DS!$A:$B,2,0),"")</f>
        <v/>
      </c>
      <c r="AF61" s="138" t="str">
        <f>_xlfn.IFNA(VLOOKUP('TKB SÁNG'!AF61,DS!$A:$B,2,0),"")</f>
        <v>HTH Quỳnh</v>
      </c>
      <c r="AG61" s="134" t="str">
        <f>_xlfn.IFNA(VLOOKUP('TKB SÁNG'!AG61,DS!$A:$B,2,0),"")</f>
        <v>LT Hương</v>
      </c>
      <c r="AH61" s="134" t="str">
        <f>_xlfn.IFNA(VLOOKUP('TKB SÁNG'!AH61,DS!$A:$B,2,0),"")</f>
        <v>LT Hà</v>
      </c>
      <c r="AI61" s="134" t="str">
        <f>_xlfn.IFNA(VLOOKUP('TKB SÁNG'!AI61,DS!$A:$B,2,0),"")</f>
        <v>LTH Yến</v>
      </c>
      <c r="AJ61" s="134" t="str">
        <f>_xlfn.IFNA(VLOOKUP('TKB SÁNG'!AJ61,DS!$A:$B,2,0),"")</f>
        <v>LTA Nguyệt</v>
      </c>
      <c r="AK61" s="134" t="str">
        <f>_xlfn.IFNA(VLOOKUP('TKB SÁNG'!AK61,DS!$A:$B,2,0),"")</f>
        <v>NT Phượng</v>
      </c>
      <c r="AL61" s="134" t="str">
        <f>_xlfn.IFNA(VLOOKUP('TKB SÁNG'!AL61,DS!$A:$B,2,0),"")</f>
        <v>LT Loan</v>
      </c>
      <c r="AM61" s="134" t="str">
        <f>_xlfn.IFNA(VLOOKUP('TKB SÁNG'!AM61,DS!$A:$B,2,0),"")</f>
        <v>NT Thành</v>
      </c>
      <c r="AN61" s="134" t="str">
        <f>_xlfn.IFNA(VLOOKUP('TKB SÁNG'!AN61,DS!$A:$B,2,0),"")</f>
        <v>PH Minh</v>
      </c>
      <c r="AO61" s="134" t="str">
        <f>_xlfn.IFNA(VLOOKUP('TKB SÁNG'!AO61,DS!$A:$B,2,0),"")</f>
        <v>NĐ Duy</v>
      </c>
      <c r="AP61" s="134" t="str">
        <f>_xlfn.IFNA(VLOOKUP('TKB SÁNG'!AP61,DS!$A:$B,2,0),"")</f>
        <v>NPH Anh</v>
      </c>
      <c r="AQ61" s="135" t="str">
        <f>_xlfn.IFNA(VLOOKUP('TKB SÁNG'!AQ61,DS!$A:$B,2,0),"")</f>
        <v>NP Dung</v>
      </c>
      <c r="AR61" s="134" t="str">
        <f>_xlfn.IFNA(VLOOKUP('TKB SÁNG'!AR61,DS!$A:$B,2,0),"")</f>
        <v>NT Hảo</v>
      </c>
      <c r="AS61" s="134" t="str">
        <f>_xlfn.IFNA(VLOOKUP('TKB SÁNG'!AS61,DS!$A:$B,2,0),"")</f>
        <v/>
      </c>
    </row>
    <row r="62" spans="1:45">
      <c r="A62" s="229"/>
      <c r="B62" s="66">
        <v>5</v>
      </c>
      <c r="C62" s="235" t="s">
        <v>166</v>
      </c>
      <c r="D62" s="131">
        <f>'TKB SÁNG'!D62</f>
        <v>0</v>
      </c>
      <c r="E62" s="131">
        <f>'TKB SÁNG'!E62</f>
        <v>0</v>
      </c>
      <c r="F62" s="131">
        <f>'TKB SÁNG'!F62</f>
        <v>0</v>
      </c>
      <c r="G62" s="131">
        <f>'TKB SÁNG'!G62</f>
        <v>0</v>
      </c>
      <c r="H62" s="131">
        <f>'TKB SÁNG'!H62</f>
        <v>0</v>
      </c>
      <c r="I62" s="131">
        <f>'TKB SÁNG'!I62</f>
        <v>0</v>
      </c>
      <c r="J62" s="131">
        <f>'TKB SÁNG'!J62</f>
        <v>0</v>
      </c>
      <c r="K62" s="131">
        <f>'TKB SÁNG'!K62</f>
        <v>0</v>
      </c>
      <c r="L62" s="131">
        <f>'TKB SÁNG'!L62</f>
        <v>0</v>
      </c>
      <c r="M62" s="131">
        <f>'TKB SÁNG'!M62</f>
        <v>0</v>
      </c>
      <c r="N62" s="131">
        <f>'TKB SÁNG'!N62</f>
        <v>0</v>
      </c>
      <c r="O62" s="131">
        <f>'TKB SÁNG'!O62</f>
        <v>0</v>
      </c>
      <c r="P62" s="131">
        <f>'TKB SÁNG'!P62</f>
        <v>0</v>
      </c>
      <c r="Q62" s="136">
        <f>'TKB SÁNG'!Q62</f>
        <v>0</v>
      </c>
      <c r="R62" s="136">
        <f>'TKB SÁNG'!R62</f>
        <v>0</v>
      </c>
      <c r="S62" s="136">
        <f>'TKB SÁNG'!S62</f>
        <v>0</v>
      </c>
      <c r="T62" s="136">
        <f>'TKB SÁNG'!T62</f>
        <v>0</v>
      </c>
      <c r="U62" s="136">
        <f>'TKB SÁNG'!U62</f>
        <v>0</v>
      </c>
      <c r="V62" s="136">
        <f>'TKB SÁNG'!V62</f>
        <v>0</v>
      </c>
      <c r="W62" s="136">
        <f>'TKB SÁNG'!W62</f>
        <v>0</v>
      </c>
      <c r="X62" s="136">
        <f>'TKB SÁNG'!X62</f>
        <v>0</v>
      </c>
      <c r="Y62" s="136">
        <f>'TKB SÁNG'!Y62</f>
        <v>0</v>
      </c>
      <c r="Z62" s="136">
        <f>'TKB SÁNG'!Z62</f>
        <v>0</v>
      </c>
      <c r="AA62" s="136">
        <f>'TKB SÁNG'!AA62</f>
        <v>0</v>
      </c>
      <c r="AB62" s="136">
        <f>'TKB SÁNG'!AB62</f>
        <v>0</v>
      </c>
      <c r="AC62" s="136">
        <f>'TKB SÁNG'!AC62</f>
        <v>0</v>
      </c>
      <c r="AD62" s="136">
        <f>'TKB SÁNG'!AD62</f>
        <v>0</v>
      </c>
      <c r="AE62" s="136">
        <f>'TKB SÁNG'!AE62</f>
        <v>0</v>
      </c>
      <c r="AF62" s="136" t="str">
        <f>'TKB SÁNG'!AF62</f>
        <v>HĐTN</v>
      </c>
      <c r="AG62" s="136" t="str">
        <f>'TKB SÁNG'!AG62</f>
        <v>HĐTN</v>
      </c>
      <c r="AH62" s="136" t="str">
        <f>'TKB SÁNG'!AH62</f>
        <v>HĐTN</v>
      </c>
      <c r="AI62" s="136" t="str">
        <f>'TKB SÁNG'!AI62</f>
        <v>HĐTN</v>
      </c>
      <c r="AJ62" s="136" t="str">
        <f>'TKB SÁNG'!AJ62</f>
        <v>HĐTN</v>
      </c>
      <c r="AK62" s="136" t="str">
        <f>'TKB SÁNG'!AK62</f>
        <v>HĐTN</v>
      </c>
      <c r="AL62" s="136" t="str">
        <f>'TKB SÁNG'!AL62</f>
        <v>HĐTN</v>
      </c>
      <c r="AM62" s="136" t="str">
        <f>'TKB SÁNG'!AM62</f>
        <v>LSĐL - Đ</v>
      </c>
      <c r="AN62" s="136" t="str">
        <f>'TKB SÁNG'!AN62</f>
        <v>HĐTN</v>
      </c>
      <c r="AO62" s="136" t="str">
        <f>'TKB SÁNG'!AO62</f>
        <v>HĐTN</v>
      </c>
      <c r="AP62" s="136" t="str">
        <f>'TKB SÁNG'!AP62</f>
        <v>HĐTN</v>
      </c>
      <c r="AQ62" s="136" t="str">
        <f>'TKB SÁNG'!AQ62</f>
        <v>HĐTN</v>
      </c>
      <c r="AR62" s="136" t="str">
        <f>'TKB SÁNG'!AR62</f>
        <v>HĐTN</v>
      </c>
      <c r="AS62" s="136">
        <f>'TKB SÁNG'!AS62</f>
        <v>0</v>
      </c>
    </row>
    <row r="63" spans="1:45" ht="12" thickBot="1">
      <c r="A63" s="230"/>
      <c r="B63" s="70"/>
      <c r="C63" s="236"/>
      <c r="D63" s="151" t="str">
        <f>_xlfn.IFNA(VLOOKUP('TKB SÁNG'!D63,DS!$A:$B,2,0),"")</f>
        <v/>
      </c>
      <c r="E63" s="151" t="str">
        <f>_xlfn.IFNA(VLOOKUP('TKB SÁNG'!E63,DS!$A:$B,2,0),"")</f>
        <v/>
      </c>
      <c r="F63" s="151" t="str">
        <f>_xlfn.IFNA(VLOOKUP('TKB SÁNG'!F63,DS!$A:$B,2,0),"")</f>
        <v/>
      </c>
      <c r="G63" s="151" t="str">
        <f>_xlfn.IFNA(VLOOKUP('TKB SÁNG'!G63,DS!$A:$B,2,0),"")</f>
        <v/>
      </c>
      <c r="H63" s="151" t="str">
        <f>_xlfn.IFNA(VLOOKUP('TKB SÁNG'!H63,DS!$A:$B,2,0),"")</f>
        <v/>
      </c>
      <c r="I63" s="151" t="str">
        <f>_xlfn.IFNA(VLOOKUP('TKB SÁNG'!I63,DS!$A:$B,2,0),"")</f>
        <v/>
      </c>
      <c r="J63" s="151" t="str">
        <f>_xlfn.IFNA(VLOOKUP('TKB SÁNG'!J63,DS!$A:$B,2,0),"")</f>
        <v/>
      </c>
      <c r="K63" s="151" t="str">
        <f>_xlfn.IFNA(VLOOKUP('TKB SÁNG'!K63,DS!$A:$B,2,0),"")</f>
        <v/>
      </c>
      <c r="L63" s="151" t="str">
        <f>_xlfn.IFNA(VLOOKUP('TKB SÁNG'!L63,DS!$A:$B,2,0),"")</f>
        <v/>
      </c>
      <c r="M63" s="151" t="str">
        <f>_xlfn.IFNA(VLOOKUP('TKB SÁNG'!M63,DS!$A:$B,2,0),"")</f>
        <v/>
      </c>
      <c r="N63" s="151" t="str">
        <f>_xlfn.IFNA(VLOOKUP('TKB SÁNG'!N63,DS!$A:$B,2,0),"")</f>
        <v/>
      </c>
      <c r="O63" s="151" t="str">
        <f>_xlfn.IFNA(VLOOKUP('TKB SÁNG'!O63,DS!$A:$B,2,0),"")</f>
        <v/>
      </c>
      <c r="P63" s="151" t="str">
        <f>_xlfn.IFNA(VLOOKUP('TKB SÁNG'!P63,DS!$A:$B,2,0),"")</f>
        <v/>
      </c>
      <c r="Q63" s="152" t="str">
        <f>_xlfn.IFNA(VLOOKUP('TKB SÁNG'!Q63,DS!$A:$B,2,0),"")</f>
        <v/>
      </c>
      <c r="R63" s="152" t="str">
        <f>_xlfn.IFNA(VLOOKUP('TKB SÁNG'!R63,DS!$A:$B,2,0),"")</f>
        <v/>
      </c>
      <c r="S63" s="152" t="str">
        <f>_xlfn.IFNA(VLOOKUP('TKB SÁNG'!S63,DS!$A:$B,2,0),"")</f>
        <v/>
      </c>
      <c r="T63" s="152" t="str">
        <f>_xlfn.IFNA(VLOOKUP('TKB SÁNG'!T63,DS!$A:$B,2,0),"")</f>
        <v/>
      </c>
      <c r="U63" s="152" t="str">
        <f>_xlfn.IFNA(VLOOKUP('TKB SÁNG'!U63,DS!$A:$B,2,0),"")</f>
        <v/>
      </c>
      <c r="V63" s="152" t="str">
        <f>_xlfn.IFNA(VLOOKUP('TKB SÁNG'!V63,DS!$A:$B,2,0),"")</f>
        <v/>
      </c>
      <c r="W63" s="152" t="str">
        <f>_xlfn.IFNA(VLOOKUP('TKB SÁNG'!W63,DS!$A:$B,2,0),"")</f>
        <v/>
      </c>
      <c r="X63" s="152" t="str">
        <f>_xlfn.IFNA(VLOOKUP('TKB SÁNG'!X63,DS!$A:$B,2,0),"")</f>
        <v/>
      </c>
      <c r="Y63" s="152" t="str">
        <f>_xlfn.IFNA(VLOOKUP('TKB SÁNG'!Y63,DS!$A:$B,2,0),"")</f>
        <v/>
      </c>
      <c r="Z63" s="152" t="str">
        <f>_xlfn.IFNA(VLOOKUP('TKB SÁNG'!Z63,DS!$A:$B,2,0),"")</f>
        <v/>
      </c>
      <c r="AA63" s="152" t="str">
        <f>_xlfn.IFNA(VLOOKUP('TKB SÁNG'!AA63,DS!$A:$B,2,0),"")</f>
        <v/>
      </c>
      <c r="AB63" s="152" t="str">
        <f>_xlfn.IFNA(VLOOKUP('TKB SÁNG'!AB63,DS!$A:$B,2,0),"")</f>
        <v/>
      </c>
      <c r="AC63" s="152" t="str">
        <f>_xlfn.IFNA(VLOOKUP('TKB SÁNG'!AC63,DS!$A:$B,2,0),"")</f>
        <v/>
      </c>
      <c r="AD63" s="152" t="str">
        <f>_xlfn.IFNA(VLOOKUP('TKB SÁNG'!AD63,DS!$A:$B,2,0),"")</f>
        <v/>
      </c>
      <c r="AE63" s="152" t="str">
        <f>_xlfn.IFNA(VLOOKUP('TKB SÁNG'!AE63,DS!$A:$B,2,0),"")</f>
        <v/>
      </c>
      <c r="AF63" s="152" t="str">
        <f>_xlfn.IFNA(VLOOKUP('TKB SÁNG'!AF63,DS!$A:$B,2,0),"")</f>
        <v>NP Thanh</v>
      </c>
      <c r="AG63" s="152" t="str">
        <f>_xlfn.IFNA(VLOOKUP('TKB SÁNG'!AG63,DS!$A:$B,2,0),"")</f>
        <v>LT Hương</v>
      </c>
      <c r="AH63" s="152" t="str">
        <f>_xlfn.IFNA(VLOOKUP('TKB SÁNG'!AH63,DS!$A:$B,2,0),"")</f>
        <v>ĐH Lan</v>
      </c>
      <c r="AI63" s="152" t="str">
        <f>_xlfn.IFNA(VLOOKUP('TKB SÁNG'!AI63,DS!$A:$B,2,0),"")</f>
        <v>LT Hà</v>
      </c>
      <c r="AJ63" s="152" t="str">
        <f>_xlfn.IFNA(VLOOKUP('TKB SÁNG'!AJ63,DS!$A:$B,2,0),"")</f>
        <v>TTT Hương</v>
      </c>
      <c r="AK63" s="152" t="str">
        <f>_xlfn.IFNA(VLOOKUP('TKB SÁNG'!AK63,DS!$A:$B,2,0),"")</f>
        <v>NTH Quyên</v>
      </c>
      <c r="AL63" s="152" t="str">
        <f>_xlfn.IFNA(VLOOKUP('TKB SÁNG'!AL63,DS!$A:$B,2,0),"")</f>
        <v>LT Loan</v>
      </c>
      <c r="AM63" s="152" t="str">
        <f>_xlfn.IFNA(VLOOKUP('TKB SÁNG'!AM63,DS!$A:$B,2,0),"")</f>
        <v>LTA Nguyệt</v>
      </c>
      <c r="AN63" s="152" t="str">
        <f>_xlfn.IFNA(VLOOKUP('TKB SÁNG'!AN63,DS!$A:$B,2,0),"")</f>
        <v>PH Minh</v>
      </c>
      <c r="AO63" s="152" t="str">
        <f>_xlfn.IFNA(VLOOKUP('TKB SÁNG'!AO63,DS!$A:$B,2,0),"")</f>
        <v>LTH Yến</v>
      </c>
      <c r="AP63" s="152" t="str">
        <f>_xlfn.IFNA(VLOOKUP('TKB SÁNG'!AP63,DS!$A:$B,2,0),"")</f>
        <v>NTT Thủy A</v>
      </c>
      <c r="AQ63" s="153" t="str">
        <f>_xlfn.IFNA(VLOOKUP('TKB SÁNG'!AQ63,DS!$A:$B,2,0),"")</f>
        <v>NP Dung</v>
      </c>
      <c r="AR63" s="152" t="str">
        <f>_xlfn.IFNA(VLOOKUP('TKB SÁNG'!AR63,DS!$A:$B,2,0),"")</f>
        <v>NT Hảo</v>
      </c>
      <c r="AS63" s="152" t="str">
        <f>_xlfn.IFNA(VLOOKUP('TKB SÁNG'!AS63,DS!$A:$B,2,0),"")</f>
        <v/>
      </c>
    </row>
    <row r="64" spans="1:45" ht="12" thickTop="1"/>
  </sheetData>
  <mergeCells count="42">
    <mergeCell ref="A4:A13"/>
    <mergeCell ref="B4:B5"/>
    <mergeCell ref="C4:C5"/>
    <mergeCell ref="C6:C7"/>
    <mergeCell ref="C8:C9"/>
    <mergeCell ref="C10:C11"/>
    <mergeCell ref="C12:C13"/>
    <mergeCell ref="A14:A23"/>
    <mergeCell ref="B14:B15"/>
    <mergeCell ref="C14:C15"/>
    <mergeCell ref="C16:C17"/>
    <mergeCell ref="C18:C19"/>
    <mergeCell ref="C20:C21"/>
    <mergeCell ref="C22:C23"/>
    <mergeCell ref="A24:A33"/>
    <mergeCell ref="B24:B25"/>
    <mergeCell ref="C24:C25"/>
    <mergeCell ref="C26:C27"/>
    <mergeCell ref="C28:C29"/>
    <mergeCell ref="C30:C31"/>
    <mergeCell ref="C32:C33"/>
    <mergeCell ref="A34:A43"/>
    <mergeCell ref="B34:B35"/>
    <mergeCell ref="C34:C35"/>
    <mergeCell ref="C36:C37"/>
    <mergeCell ref="C38:C39"/>
    <mergeCell ref="C40:C41"/>
    <mergeCell ref="C42:C43"/>
    <mergeCell ref="A44:A53"/>
    <mergeCell ref="B44:B45"/>
    <mergeCell ref="C44:C45"/>
    <mergeCell ref="C46:C47"/>
    <mergeCell ref="C48:C49"/>
    <mergeCell ref="C50:C51"/>
    <mergeCell ref="C52:C53"/>
    <mergeCell ref="A54:A63"/>
    <mergeCell ref="B54:B55"/>
    <mergeCell ref="C54:C55"/>
    <mergeCell ref="C56:C57"/>
    <mergeCell ref="C58:C59"/>
    <mergeCell ref="C60:C61"/>
    <mergeCell ref="C62:C63"/>
  </mergeCells>
  <conditionalFormatting sqref="A21">
    <cfRule type="duplicateValues" dxfId="3536" priority="336" stopIfTrue="1"/>
  </conditionalFormatting>
  <conditionalFormatting sqref="A17:B17">
    <cfRule type="duplicateValues" dxfId="3535" priority="331" stopIfTrue="1"/>
  </conditionalFormatting>
  <conditionalFormatting sqref="A19:B19">
    <cfRule type="duplicateValues" dxfId="3534" priority="330" stopIfTrue="1"/>
  </conditionalFormatting>
  <conditionalFormatting sqref="A21:B21">
    <cfRule type="duplicateValues" dxfId="3533" priority="329" stopIfTrue="1"/>
  </conditionalFormatting>
  <conditionalFormatting sqref="A25:B25">
    <cfRule type="duplicateValues" dxfId="3532" priority="328" stopIfTrue="1"/>
  </conditionalFormatting>
  <conditionalFormatting sqref="A27:B27">
    <cfRule type="duplicateValues" dxfId="3531" priority="327" stopIfTrue="1"/>
  </conditionalFormatting>
  <conditionalFormatting sqref="A29:B29">
    <cfRule type="duplicateValues" dxfId="3530" priority="333" stopIfTrue="1"/>
    <cfRule type="duplicateValues" dxfId="3529" priority="326" stopIfTrue="1"/>
  </conditionalFormatting>
  <conditionalFormatting sqref="A31:B31">
    <cfRule type="duplicateValues" dxfId="3528" priority="335" stopIfTrue="1"/>
    <cfRule type="duplicateValues" dxfId="3527" priority="325" stopIfTrue="1"/>
  </conditionalFormatting>
  <conditionalFormatting sqref="A33:B33">
    <cfRule type="duplicateValues" dxfId="3526" priority="324" stopIfTrue="1"/>
  </conditionalFormatting>
  <conditionalFormatting sqref="A35:B35">
    <cfRule type="duplicateValues" dxfId="3525" priority="323" stopIfTrue="1"/>
  </conditionalFormatting>
  <conditionalFormatting sqref="A37:B37">
    <cfRule type="duplicateValues" dxfId="3524" priority="322" stopIfTrue="1"/>
  </conditionalFormatting>
  <conditionalFormatting sqref="A39:B39">
    <cfRule type="duplicateValues" dxfId="3523" priority="321" stopIfTrue="1"/>
  </conditionalFormatting>
  <conditionalFormatting sqref="A41:B41">
    <cfRule type="duplicateValues" dxfId="3522" priority="320" stopIfTrue="1"/>
  </conditionalFormatting>
  <conditionalFormatting sqref="A43:B43">
    <cfRule type="duplicateValues" dxfId="3521" priority="319" stopIfTrue="1"/>
  </conditionalFormatting>
  <conditionalFormatting sqref="A45:B45">
    <cfRule type="duplicateValues" dxfId="3520" priority="318" stopIfTrue="1"/>
  </conditionalFormatting>
  <conditionalFormatting sqref="A47:B47">
    <cfRule type="duplicateValues" dxfId="3519" priority="317" stopIfTrue="1"/>
  </conditionalFormatting>
  <conditionalFormatting sqref="A49:B49">
    <cfRule type="duplicateValues" dxfId="3518" priority="332" stopIfTrue="1"/>
    <cfRule type="duplicateValues" dxfId="3517" priority="316" stopIfTrue="1"/>
    <cfRule type="duplicateValues" dxfId="3516" priority="210"/>
  </conditionalFormatting>
  <conditionalFormatting sqref="A51:B51">
    <cfRule type="duplicateValues" dxfId="3515" priority="315" stopIfTrue="1"/>
  </conditionalFormatting>
  <conditionalFormatting sqref="A53:B53">
    <cfRule type="duplicateValues" dxfId="3514" priority="314" stopIfTrue="1"/>
  </conditionalFormatting>
  <conditionalFormatting sqref="A55:B55">
    <cfRule type="duplicateValues" dxfId="3513" priority="313" stopIfTrue="1"/>
  </conditionalFormatting>
  <conditionalFormatting sqref="A57:B57">
    <cfRule type="duplicateValues" dxfId="3512" priority="312" stopIfTrue="1"/>
  </conditionalFormatting>
  <conditionalFormatting sqref="A59:B59">
    <cfRule type="duplicateValues" dxfId="3511" priority="334" stopIfTrue="1"/>
    <cfRule type="duplicateValues" dxfId="3510" priority="311" stopIfTrue="1"/>
  </conditionalFormatting>
  <conditionalFormatting sqref="A61:B61">
    <cfRule type="duplicateValues" dxfId="3509" priority="310" stopIfTrue="1"/>
  </conditionalFormatting>
  <conditionalFormatting sqref="A63:B63">
    <cfRule type="duplicateValues" dxfId="3508" priority="309" stopIfTrue="1"/>
  </conditionalFormatting>
  <conditionalFormatting sqref="A5:C5">
    <cfRule type="duplicateValues" dxfId="3507" priority="155"/>
    <cfRule type="duplicateValues" dxfId="3506" priority="184"/>
  </conditionalFormatting>
  <conditionalFormatting sqref="A7:C7">
    <cfRule type="duplicateValues" dxfId="3505" priority="154"/>
    <cfRule type="duplicateValues" dxfId="3504" priority="183"/>
  </conditionalFormatting>
  <conditionalFormatting sqref="A9:C9">
    <cfRule type="duplicateValues" dxfId="3503" priority="182"/>
    <cfRule type="duplicateValues" dxfId="3502" priority="153"/>
  </conditionalFormatting>
  <conditionalFormatting sqref="A11:C11">
    <cfRule type="duplicateValues" dxfId="3501" priority="181"/>
    <cfRule type="duplicateValues" dxfId="3500" priority="152"/>
  </conditionalFormatting>
  <conditionalFormatting sqref="A13:C13">
    <cfRule type="duplicateValues" dxfId="3499" priority="180"/>
    <cfRule type="duplicateValues" dxfId="3498" priority="151"/>
  </conditionalFormatting>
  <conditionalFormatting sqref="A15:C15">
    <cfRule type="duplicateValues" dxfId="3497" priority="179"/>
    <cfRule type="duplicateValues" dxfId="3496" priority="150"/>
  </conditionalFormatting>
  <conditionalFormatting sqref="A17:C17">
    <cfRule type="duplicateValues" dxfId="3495" priority="178"/>
    <cfRule type="duplicateValues" dxfId="3494" priority="149"/>
  </conditionalFormatting>
  <conditionalFormatting sqref="A19:C19">
    <cfRule type="duplicateValues" dxfId="3493" priority="177"/>
    <cfRule type="duplicateValues" dxfId="3492" priority="148"/>
  </conditionalFormatting>
  <conditionalFormatting sqref="A21:C21">
    <cfRule type="duplicateValues" dxfId="3491" priority="176"/>
    <cfRule type="duplicateValues" dxfId="3490" priority="147"/>
    <cfRule type="duplicateValues" dxfId="3489" priority="207"/>
  </conditionalFormatting>
  <conditionalFormatting sqref="A23:C23">
    <cfRule type="duplicateValues" dxfId="3488" priority="146"/>
    <cfRule type="duplicateValues" dxfId="3487" priority="175"/>
  </conditionalFormatting>
  <conditionalFormatting sqref="A25:C25">
    <cfRule type="duplicateValues" dxfId="3486" priority="174"/>
    <cfRule type="duplicateValues" dxfId="3485" priority="145"/>
  </conditionalFormatting>
  <conditionalFormatting sqref="A27:C27">
    <cfRule type="duplicateValues" dxfId="3484" priority="144"/>
    <cfRule type="duplicateValues" dxfId="3483" priority="173"/>
  </conditionalFormatting>
  <conditionalFormatting sqref="A29:C29">
    <cfRule type="duplicateValues" dxfId="3482" priority="143"/>
    <cfRule type="duplicateValues" dxfId="3481" priority="172"/>
  </conditionalFormatting>
  <conditionalFormatting sqref="A31:C31">
    <cfRule type="duplicateValues" dxfId="3480" priority="142"/>
    <cfRule type="duplicateValues" dxfId="3479" priority="171"/>
  </conditionalFormatting>
  <conditionalFormatting sqref="A33:C33">
    <cfRule type="duplicateValues" dxfId="3478" priority="170"/>
    <cfRule type="duplicateValues" dxfId="3477" priority="141"/>
  </conditionalFormatting>
  <conditionalFormatting sqref="A35:C35">
    <cfRule type="duplicateValues" dxfId="3476" priority="169"/>
    <cfRule type="duplicateValues" dxfId="3475" priority="140"/>
  </conditionalFormatting>
  <conditionalFormatting sqref="A37:C37">
    <cfRule type="duplicateValues" dxfId="3474" priority="139"/>
    <cfRule type="duplicateValues" dxfId="3473" priority="168"/>
  </conditionalFormatting>
  <conditionalFormatting sqref="A39:C39">
    <cfRule type="duplicateValues" dxfId="3472" priority="138"/>
    <cfRule type="duplicateValues" dxfId="3471" priority="167"/>
  </conditionalFormatting>
  <conditionalFormatting sqref="A41:C41">
    <cfRule type="duplicateValues" dxfId="3470" priority="186"/>
    <cfRule type="duplicateValues" dxfId="3469" priority="213"/>
    <cfRule type="duplicateValues" dxfId="3468" priority="137"/>
  </conditionalFormatting>
  <conditionalFormatting sqref="A43:C43">
    <cfRule type="duplicateValues" dxfId="3467" priority="136"/>
    <cfRule type="duplicateValues" dxfId="3466" priority="214"/>
    <cfRule type="duplicateValues" dxfId="3465" priority="166"/>
  </conditionalFormatting>
  <conditionalFormatting sqref="A45:C45">
    <cfRule type="duplicateValues" dxfId="3464" priority="165"/>
    <cfRule type="duplicateValues" dxfId="3463" priority="135"/>
    <cfRule type="duplicateValues" dxfId="3462" priority="208"/>
  </conditionalFormatting>
  <conditionalFormatting sqref="A47:C47">
    <cfRule type="duplicateValues" dxfId="3461" priority="134"/>
    <cfRule type="duplicateValues" dxfId="3460" priority="209"/>
    <cfRule type="duplicateValues" dxfId="3459" priority="164"/>
  </conditionalFormatting>
  <conditionalFormatting sqref="A49:C49">
    <cfRule type="duplicateValues" dxfId="3458" priority="163"/>
    <cfRule type="duplicateValues" dxfId="3457" priority="133"/>
  </conditionalFormatting>
  <conditionalFormatting sqref="A51:C51">
    <cfRule type="duplicateValues" dxfId="3456" priority="132"/>
    <cfRule type="duplicateValues" dxfId="3455" priority="211"/>
    <cfRule type="duplicateValues" dxfId="3454" priority="162"/>
  </conditionalFormatting>
  <conditionalFormatting sqref="A53:C53">
    <cfRule type="duplicateValues" dxfId="3453" priority="131"/>
    <cfRule type="duplicateValues" dxfId="3452" priority="161"/>
    <cfRule type="duplicateValues" dxfId="3451" priority="212"/>
  </conditionalFormatting>
  <conditionalFormatting sqref="A55:C55">
    <cfRule type="duplicateValues" dxfId="3450" priority="130"/>
    <cfRule type="duplicateValues" dxfId="3449" priority="160"/>
  </conditionalFormatting>
  <conditionalFormatting sqref="A57:C57">
    <cfRule type="duplicateValues" dxfId="3448" priority="129"/>
    <cfRule type="duplicateValues" dxfId="3447" priority="159"/>
  </conditionalFormatting>
  <conditionalFormatting sqref="A59:C59">
    <cfRule type="duplicateValues" dxfId="3446" priority="128"/>
    <cfRule type="duplicateValues" dxfId="3445" priority="158"/>
  </conditionalFormatting>
  <conditionalFormatting sqref="A61:C61">
    <cfRule type="duplicateValues" dxfId="3444" priority="127"/>
    <cfRule type="duplicateValues" dxfId="3443" priority="157"/>
  </conditionalFormatting>
  <conditionalFormatting sqref="A63:C63">
    <cfRule type="duplicateValues" dxfId="3442" priority="156"/>
    <cfRule type="duplicateValues" dxfId="3441" priority="126"/>
    <cfRule type="duplicateValues" dxfId="3440" priority="185"/>
  </conditionalFormatting>
  <conditionalFormatting sqref="C5">
    <cfRule type="duplicateValues" dxfId="3439" priority="300" stopIfTrue="1"/>
    <cfRule type="duplicateValues" dxfId="3438" priority="294" stopIfTrue="1"/>
    <cfRule type="duplicateValues" dxfId="3437" priority="308" stopIfTrue="1"/>
    <cfRule type="duplicateValues" dxfId="3436" priority="293" stopIfTrue="1"/>
    <cfRule type="duplicateValues" dxfId="3435" priority="291" stopIfTrue="1"/>
    <cfRule type="duplicateValues" dxfId="3434" priority="295" stopIfTrue="1"/>
    <cfRule type="duplicateValues" dxfId="3433" priority="299" stopIfTrue="1"/>
  </conditionalFormatting>
  <conditionalFormatting sqref="C7">
    <cfRule type="duplicateValues" dxfId="3432" priority="296" stopIfTrue="1"/>
    <cfRule type="duplicateValues" dxfId="3431" priority="302" stopIfTrue="1"/>
    <cfRule type="duplicateValues" dxfId="3430" priority="301" stopIfTrue="1"/>
    <cfRule type="duplicateValues" dxfId="3429" priority="290" stopIfTrue="1"/>
  </conditionalFormatting>
  <conditionalFormatting sqref="C9">
    <cfRule type="duplicateValues" dxfId="3428" priority="304" stopIfTrue="1"/>
    <cfRule type="duplicateValues" dxfId="3427" priority="303" stopIfTrue="1"/>
    <cfRule type="duplicateValues" dxfId="3426" priority="298" stopIfTrue="1"/>
    <cfRule type="duplicateValues" dxfId="3425" priority="292" stopIfTrue="1"/>
  </conditionalFormatting>
  <conditionalFormatting sqref="C11">
    <cfRule type="duplicateValues" dxfId="3424" priority="305" stopIfTrue="1"/>
    <cfRule type="duplicateValues" dxfId="3423" priority="306" stopIfTrue="1"/>
    <cfRule type="duplicateValues" dxfId="3422" priority="297" stopIfTrue="1"/>
  </conditionalFormatting>
  <conditionalFormatting sqref="C13">
    <cfRule type="duplicateValues" dxfId="3421" priority="307" stopIfTrue="1"/>
  </conditionalFormatting>
  <conditionalFormatting sqref="C15">
    <cfRule type="duplicateValues" dxfId="3420" priority="279" stopIfTrue="1"/>
    <cfRule type="duplicateValues" dxfId="3419" priority="278" stopIfTrue="1"/>
    <cfRule type="duplicateValues" dxfId="3418" priority="282" stopIfTrue="1"/>
    <cfRule type="duplicateValues" dxfId="3417" priority="283" stopIfTrue="1"/>
    <cfRule type="duplicateValues" dxfId="3416" priority="276" stopIfTrue="1"/>
    <cfRule type="duplicateValues" dxfId="3415" priority="277" stopIfTrue="1"/>
    <cfRule type="duplicateValues" dxfId="3414" priority="289" stopIfTrue="1"/>
  </conditionalFormatting>
  <conditionalFormatting sqref="C17">
    <cfRule type="duplicateValues" dxfId="3413" priority="280" stopIfTrue="1"/>
    <cfRule type="duplicateValues" dxfId="3412" priority="285" stopIfTrue="1"/>
    <cfRule type="duplicateValues" dxfId="3411" priority="284" stopIfTrue="1"/>
    <cfRule type="duplicateValues" dxfId="3410" priority="275" stopIfTrue="1"/>
  </conditionalFormatting>
  <conditionalFormatting sqref="C19">
    <cfRule type="duplicateValues" dxfId="3409" priority="206" stopIfTrue="1"/>
    <cfRule type="duplicateValues" dxfId="3408" priority="205" stopIfTrue="1"/>
    <cfRule type="duplicateValues" dxfId="3407" priority="203" stopIfTrue="1"/>
    <cfRule type="duplicateValues" dxfId="3406" priority="204" stopIfTrue="1"/>
  </conditionalFormatting>
  <conditionalFormatting sqref="C21">
    <cfRule type="duplicateValues" dxfId="3405" priority="286" stopIfTrue="1"/>
    <cfRule type="duplicateValues" dxfId="3404" priority="287" stopIfTrue="1"/>
    <cfRule type="duplicateValues" dxfId="3403" priority="281" stopIfTrue="1"/>
  </conditionalFormatting>
  <conditionalFormatting sqref="C23">
    <cfRule type="duplicateValues" dxfId="3402" priority="288" stopIfTrue="1"/>
  </conditionalFormatting>
  <conditionalFormatting sqref="C25">
    <cfRule type="duplicateValues" dxfId="3401" priority="261" stopIfTrue="1"/>
    <cfRule type="duplicateValues" dxfId="3400" priority="262" stopIfTrue="1"/>
    <cfRule type="duplicateValues" dxfId="3399" priority="263" stopIfTrue="1"/>
    <cfRule type="duplicateValues" dxfId="3398" priority="264" stopIfTrue="1"/>
    <cfRule type="duplicateValues" dxfId="3397" priority="267" stopIfTrue="1"/>
    <cfRule type="duplicateValues" dxfId="3396" priority="268" stopIfTrue="1"/>
    <cfRule type="duplicateValues" dxfId="3395" priority="274" stopIfTrue="1"/>
  </conditionalFormatting>
  <conditionalFormatting sqref="C27">
    <cfRule type="duplicateValues" dxfId="3394" priority="260" stopIfTrue="1"/>
    <cfRule type="duplicateValues" dxfId="3393" priority="265" stopIfTrue="1"/>
    <cfRule type="duplicateValues" dxfId="3392" priority="270" stopIfTrue="1"/>
    <cfRule type="duplicateValues" dxfId="3391" priority="269" stopIfTrue="1"/>
  </conditionalFormatting>
  <conditionalFormatting sqref="C29">
    <cfRule type="duplicateValues" dxfId="3390" priority="202" stopIfTrue="1"/>
    <cfRule type="duplicateValues" dxfId="3389" priority="199" stopIfTrue="1"/>
    <cfRule type="duplicateValues" dxfId="3388" priority="200" stopIfTrue="1"/>
    <cfRule type="duplicateValues" dxfId="3387" priority="201" stopIfTrue="1"/>
  </conditionalFormatting>
  <conditionalFormatting sqref="C31">
    <cfRule type="duplicateValues" dxfId="3386" priority="266" stopIfTrue="1"/>
    <cfRule type="duplicateValues" dxfId="3385" priority="272" stopIfTrue="1"/>
    <cfRule type="duplicateValues" dxfId="3384" priority="271" stopIfTrue="1"/>
  </conditionalFormatting>
  <conditionalFormatting sqref="C33">
    <cfRule type="duplicateValues" dxfId="3383" priority="273" stopIfTrue="1"/>
  </conditionalFormatting>
  <conditionalFormatting sqref="C35">
    <cfRule type="duplicateValues" dxfId="3382" priority="253" stopIfTrue="1"/>
    <cfRule type="duplicateValues" dxfId="3381" priority="259" stopIfTrue="1"/>
    <cfRule type="duplicateValues" dxfId="3380" priority="246" stopIfTrue="1"/>
    <cfRule type="duplicateValues" dxfId="3379" priority="247" stopIfTrue="1"/>
    <cfRule type="duplicateValues" dxfId="3378" priority="248" stopIfTrue="1"/>
    <cfRule type="duplicateValues" dxfId="3377" priority="249" stopIfTrue="1"/>
    <cfRule type="duplicateValues" dxfId="3376" priority="252" stopIfTrue="1"/>
  </conditionalFormatting>
  <conditionalFormatting sqref="C37">
    <cfRule type="duplicateValues" dxfId="3375" priority="255" stopIfTrue="1"/>
    <cfRule type="duplicateValues" dxfId="3374" priority="245" stopIfTrue="1"/>
    <cfRule type="duplicateValues" dxfId="3373" priority="250" stopIfTrue="1"/>
    <cfRule type="duplicateValues" dxfId="3372" priority="254" stopIfTrue="1"/>
  </conditionalFormatting>
  <conditionalFormatting sqref="C39">
    <cfRule type="duplicateValues" dxfId="3371" priority="197" stopIfTrue="1"/>
    <cfRule type="duplicateValues" dxfId="3370" priority="198" stopIfTrue="1"/>
    <cfRule type="duplicateValues" dxfId="3369" priority="196" stopIfTrue="1"/>
    <cfRule type="duplicateValues" dxfId="3368" priority="195" stopIfTrue="1"/>
  </conditionalFormatting>
  <conditionalFormatting sqref="C41">
    <cfRule type="duplicateValues" dxfId="3367" priority="256" stopIfTrue="1"/>
    <cfRule type="duplicateValues" dxfId="3366" priority="257" stopIfTrue="1"/>
    <cfRule type="duplicateValues" dxfId="3365" priority="251" stopIfTrue="1"/>
  </conditionalFormatting>
  <conditionalFormatting sqref="C43">
    <cfRule type="duplicateValues" dxfId="3364" priority="258" stopIfTrue="1"/>
  </conditionalFormatting>
  <conditionalFormatting sqref="C45">
    <cfRule type="duplicateValues" dxfId="3363" priority="232" stopIfTrue="1"/>
    <cfRule type="duplicateValues" dxfId="3362" priority="238" stopIfTrue="1"/>
    <cfRule type="duplicateValues" dxfId="3361" priority="231" stopIfTrue="1"/>
    <cfRule type="duplicateValues" dxfId="3360" priority="237" stopIfTrue="1"/>
    <cfRule type="duplicateValues" dxfId="3359" priority="244" stopIfTrue="1"/>
    <cfRule type="duplicateValues" dxfId="3358" priority="234" stopIfTrue="1"/>
    <cfRule type="duplicateValues" dxfId="3357" priority="233" stopIfTrue="1"/>
  </conditionalFormatting>
  <conditionalFormatting sqref="C47">
    <cfRule type="duplicateValues" dxfId="3356" priority="240" stopIfTrue="1"/>
    <cfRule type="duplicateValues" dxfId="3355" priority="230" stopIfTrue="1"/>
    <cfRule type="duplicateValues" dxfId="3354" priority="235" stopIfTrue="1"/>
    <cfRule type="duplicateValues" dxfId="3353" priority="239" stopIfTrue="1"/>
  </conditionalFormatting>
  <conditionalFormatting sqref="C49">
    <cfRule type="duplicateValues" dxfId="3352" priority="192" stopIfTrue="1"/>
    <cfRule type="duplicateValues" dxfId="3351" priority="191" stopIfTrue="1"/>
    <cfRule type="duplicateValues" dxfId="3350" priority="193" stopIfTrue="1"/>
    <cfRule type="duplicateValues" dxfId="3349" priority="194" stopIfTrue="1"/>
  </conditionalFormatting>
  <conditionalFormatting sqref="C51">
    <cfRule type="duplicateValues" dxfId="3348" priority="242" stopIfTrue="1"/>
    <cfRule type="duplicateValues" dxfId="3347" priority="241" stopIfTrue="1"/>
    <cfRule type="duplicateValues" dxfId="3346" priority="236" stopIfTrue="1"/>
  </conditionalFormatting>
  <conditionalFormatting sqref="C53">
    <cfRule type="duplicateValues" dxfId="3345" priority="243" stopIfTrue="1"/>
  </conditionalFormatting>
  <conditionalFormatting sqref="C55">
    <cfRule type="duplicateValues" dxfId="3344" priority="216" stopIfTrue="1"/>
    <cfRule type="duplicateValues" dxfId="3343" priority="217" stopIfTrue="1"/>
    <cfRule type="duplicateValues" dxfId="3342" priority="218" stopIfTrue="1"/>
    <cfRule type="duplicateValues" dxfId="3341" priority="219" stopIfTrue="1"/>
    <cfRule type="duplicateValues" dxfId="3340" priority="223" stopIfTrue="1"/>
    <cfRule type="duplicateValues" dxfId="3339" priority="229" stopIfTrue="1"/>
    <cfRule type="duplicateValues" dxfId="3338" priority="222" stopIfTrue="1"/>
  </conditionalFormatting>
  <conditionalFormatting sqref="C57">
    <cfRule type="duplicateValues" dxfId="3337" priority="215" stopIfTrue="1"/>
    <cfRule type="duplicateValues" dxfId="3336" priority="220" stopIfTrue="1"/>
    <cfRule type="duplicateValues" dxfId="3335" priority="224" stopIfTrue="1"/>
    <cfRule type="duplicateValues" dxfId="3334" priority="225" stopIfTrue="1"/>
  </conditionalFormatting>
  <conditionalFormatting sqref="C59">
    <cfRule type="duplicateValues" dxfId="3333" priority="190" stopIfTrue="1"/>
    <cfRule type="duplicateValues" dxfId="3332" priority="189" stopIfTrue="1"/>
    <cfRule type="duplicateValues" dxfId="3331" priority="188" stopIfTrue="1"/>
    <cfRule type="duplicateValues" dxfId="3330" priority="187" stopIfTrue="1"/>
  </conditionalFormatting>
  <conditionalFormatting sqref="C61">
    <cfRule type="duplicateValues" dxfId="3329" priority="227" stopIfTrue="1"/>
    <cfRule type="duplicateValues" dxfId="3328" priority="226" stopIfTrue="1"/>
    <cfRule type="duplicateValues" dxfId="3327" priority="221" stopIfTrue="1"/>
  </conditionalFormatting>
  <conditionalFormatting sqref="C63">
    <cfRule type="duplicateValues" dxfId="3326" priority="228" stopIfTrue="1"/>
  </conditionalFormatting>
  <conditionalFormatting sqref="D21:AG21">
    <cfRule type="duplicateValues" dxfId="3325" priority="33" stopIfTrue="1"/>
  </conditionalFormatting>
  <conditionalFormatting sqref="D23:AG23">
    <cfRule type="duplicateValues" dxfId="3324" priority="34" stopIfTrue="1"/>
    <cfRule type="duplicateValues" dxfId="3323" priority="35" stopIfTrue="1"/>
  </conditionalFormatting>
  <conditionalFormatting sqref="D5:AS5">
    <cfRule type="duplicateValues" dxfId="3322" priority="41" stopIfTrue="1"/>
    <cfRule type="duplicateValues" dxfId="3321" priority="43" stopIfTrue="1"/>
    <cfRule type="duplicateValues" dxfId="3320" priority="29"/>
    <cfRule type="duplicateValues" dxfId="3319" priority="119" stopIfTrue="1"/>
    <cfRule type="duplicateValues" dxfId="3318" priority="123"/>
    <cfRule type="duplicateValues" dxfId="3317" priority="42" stopIfTrue="1"/>
    <cfRule type="duplicateValues" dxfId="3316" priority="70" stopIfTrue="1"/>
    <cfRule type="duplicateValues" dxfId="3315" priority="69" stopIfTrue="1"/>
  </conditionalFormatting>
  <conditionalFormatting sqref="D7:AS7">
    <cfRule type="duplicateValues" dxfId="3314" priority="71" stopIfTrue="1"/>
    <cfRule type="duplicateValues" dxfId="3313" priority="124"/>
    <cfRule type="duplicateValues" dxfId="3312" priority="28"/>
    <cfRule type="duplicateValues" dxfId="3311" priority="44" stopIfTrue="1"/>
    <cfRule type="duplicateValues" dxfId="3310" priority="72" stopIfTrue="1"/>
  </conditionalFormatting>
  <conditionalFormatting sqref="D9:AS9">
    <cfRule type="duplicateValues" dxfId="3309" priority="67" stopIfTrue="1"/>
    <cfRule type="duplicateValues" dxfId="3308" priority="27"/>
    <cfRule type="duplicateValues" dxfId="3307" priority="73" stopIfTrue="1"/>
    <cfRule type="duplicateValues" dxfId="3306" priority="74" stopIfTrue="1"/>
  </conditionalFormatting>
  <conditionalFormatting sqref="D11:AS11">
    <cfRule type="duplicateValues" dxfId="3305" priority="75" stopIfTrue="1"/>
    <cfRule type="duplicateValues" dxfId="3304" priority="76" stopIfTrue="1"/>
    <cfRule type="duplicateValues" dxfId="3303" priority="45" stopIfTrue="1"/>
    <cfRule type="duplicateValues" dxfId="3302" priority="26"/>
  </conditionalFormatting>
  <conditionalFormatting sqref="D13:AS13">
    <cfRule type="duplicateValues" dxfId="3301" priority="25"/>
    <cfRule type="duplicateValues" dxfId="3300" priority="77" stopIfTrue="1"/>
  </conditionalFormatting>
  <conditionalFormatting sqref="D15:AS15">
    <cfRule type="duplicateValues" dxfId="3299" priority="24"/>
    <cfRule type="duplicateValues" dxfId="3298" priority="120" stopIfTrue="1"/>
    <cfRule type="duplicateValues" dxfId="3297" priority="65" stopIfTrue="1"/>
    <cfRule type="duplicateValues" dxfId="3296" priority="66" stopIfTrue="1"/>
  </conditionalFormatting>
  <conditionalFormatting sqref="D17:AS17">
    <cfRule type="duplicateValues" dxfId="3295" priority="79" stopIfTrue="1"/>
    <cfRule type="duplicateValues" dxfId="3294" priority="47" stopIfTrue="1"/>
    <cfRule type="duplicateValues" dxfId="3293" priority="23"/>
    <cfRule type="duplicateValues" dxfId="3292" priority="78" stopIfTrue="1"/>
  </conditionalFormatting>
  <conditionalFormatting sqref="D19:AS19">
    <cfRule type="duplicateValues" dxfId="3291" priority="81" stopIfTrue="1"/>
    <cfRule type="duplicateValues" dxfId="3290" priority="38" stopIfTrue="1"/>
    <cfRule type="duplicateValues" dxfId="3289" priority="22"/>
    <cfRule type="duplicateValues" dxfId="3288" priority="80" stopIfTrue="1"/>
  </conditionalFormatting>
  <conditionalFormatting sqref="D21:AS21">
    <cfRule type="duplicateValues" dxfId="3287" priority="82" stopIfTrue="1"/>
    <cfRule type="duplicateValues" dxfId="3286" priority="83" stopIfTrue="1"/>
    <cfRule type="duplicateValues" dxfId="3285" priority="121" stopIfTrue="1"/>
    <cfRule type="duplicateValues" dxfId="3284" priority="21"/>
  </conditionalFormatting>
  <conditionalFormatting sqref="D23:AS23">
    <cfRule type="duplicateValues" dxfId="3283" priority="122" stopIfTrue="1"/>
    <cfRule type="duplicateValues" dxfId="3282" priority="20"/>
  </conditionalFormatting>
  <conditionalFormatting sqref="D25:AS25">
    <cfRule type="duplicateValues" dxfId="3281" priority="48" stopIfTrue="1"/>
    <cfRule type="duplicateValues" dxfId="3280" priority="84" stopIfTrue="1"/>
    <cfRule type="duplicateValues" dxfId="3279" priority="19"/>
    <cfRule type="duplicateValues" dxfId="3278" priority="85" stopIfTrue="1"/>
  </conditionalFormatting>
  <conditionalFormatting sqref="D27:AS27">
    <cfRule type="duplicateValues" dxfId="3277" priority="86" stopIfTrue="1"/>
    <cfRule type="duplicateValues" dxfId="3276" priority="87" stopIfTrue="1"/>
    <cfRule type="duplicateValues" dxfId="3275" priority="49" stopIfTrue="1"/>
    <cfRule type="duplicateValues" dxfId="3274" priority="18"/>
  </conditionalFormatting>
  <conditionalFormatting sqref="D29:AS29">
    <cfRule type="duplicateValues" dxfId="3273" priority="89" stopIfTrue="1"/>
    <cfRule type="duplicateValues" dxfId="3272" priority="88" stopIfTrue="1"/>
    <cfRule type="duplicateValues" dxfId="3271" priority="17"/>
    <cfRule type="duplicateValues" dxfId="3270" priority="50" stopIfTrue="1"/>
  </conditionalFormatting>
  <conditionalFormatting sqref="D31:AS31">
    <cfRule type="duplicateValues" dxfId="3269" priority="91" stopIfTrue="1"/>
    <cfRule type="duplicateValues" dxfId="3268" priority="16"/>
    <cfRule type="duplicateValues" dxfId="3267" priority="51" stopIfTrue="1"/>
    <cfRule type="duplicateValues" dxfId="3266" priority="90" stopIfTrue="1"/>
  </conditionalFormatting>
  <conditionalFormatting sqref="D33:AS33">
    <cfRule type="duplicateValues" dxfId="3265" priority="15"/>
    <cfRule type="duplicateValues" dxfId="3264" priority="94" stopIfTrue="1"/>
    <cfRule type="duplicateValues" dxfId="3263" priority="52" stopIfTrue="1"/>
    <cfRule type="duplicateValues" dxfId="3262" priority="92" stopIfTrue="1"/>
    <cfRule type="duplicateValues" dxfId="3261" priority="93" stopIfTrue="1"/>
  </conditionalFormatting>
  <conditionalFormatting sqref="D35:AS35">
    <cfRule type="duplicateValues" dxfId="3260" priority="53" stopIfTrue="1"/>
    <cfRule type="duplicateValues" dxfId="3259" priority="14"/>
    <cfRule type="duplicateValues" dxfId="3258" priority="96" stopIfTrue="1"/>
    <cfRule type="duplicateValues" dxfId="3257" priority="95" stopIfTrue="1"/>
  </conditionalFormatting>
  <conditionalFormatting sqref="D37:AS37">
    <cfRule type="duplicateValues" dxfId="3256" priority="13"/>
    <cfRule type="duplicateValues" dxfId="3255" priority="98" stopIfTrue="1"/>
    <cfRule type="duplicateValues" dxfId="3254" priority="54" stopIfTrue="1"/>
    <cfRule type="duplicateValues" dxfId="3253" priority="97" stopIfTrue="1"/>
  </conditionalFormatting>
  <conditionalFormatting sqref="D39:AS39">
    <cfRule type="duplicateValues" dxfId="3252" priority="55" stopIfTrue="1"/>
    <cfRule type="duplicateValues" dxfId="3251" priority="99" stopIfTrue="1"/>
    <cfRule type="duplicateValues" dxfId="3250" priority="100" stopIfTrue="1"/>
    <cfRule type="duplicateValues" dxfId="3249" priority="12"/>
  </conditionalFormatting>
  <conditionalFormatting sqref="D41:AS41">
    <cfRule type="duplicateValues" dxfId="3248" priority="11"/>
  </conditionalFormatting>
  <conditionalFormatting sqref="D43:AS43">
    <cfRule type="duplicateValues" dxfId="3247" priority="30"/>
  </conditionalFormatting>
  <conditionalFormatting sqref="D45:AS45">
    <cfRule type="duplicateValues" dxfId="3246" priority="10"/>
    <cfRule type="duplicateValues" dxfId="3245" priority="103" stopIfTrue="1"/>
    <cfRule type="duplicateValues" dxfId="3244" priority="56" stopIfTrue="1"/>
    <cfRule type="duplicateValues" dxfId="3243" priority="102" stopIfTrue="1"/>
    <cfRule type="duplicateValues" dxfId="3242" priority="101" stopIfTrue="1"/>
  </conditionalFormatting>
  <conditionalFormatting sqref="D47:AS47">
    <cfRule type="duplicateValues" dxfId="3241" priority="105" stopIfTrue="1"/>
    <cfRule type="duplicateValues" dxfId="3240" priority="104" stopIfTrue="1"/>
    <cfRule type="duplicateValues" dxfId="3239" priority="9"/>
    <cfRule type="duplicateValues" dxfId="3238" priority="68" stopIfTrue="1"/>
  </conditionalFormatting>
  <conditionalFormatting sqref="D49:AS49">
    <cfRule type="duplicateValues" dxfId="3237" priority="107" stopIfTrue="1"/>
    <cfRule type="duplicateValues" dxfId="3236" priority="106" stopIfTrue="1"/>
    <cfRule type="duplicateValues" dxfId="3235" priority="125"/>
    <cfRule type="duplicateValues" dxfId="3234" priority="8"/>
    <cfRule type="duplicateValues" dxfId="3233" priority="57" stopIfTrue="1"/>
  </conditionalFormatting>
  <conditionalFormatting sqref="D51:AS51">
    <cfRule type="duplicateValues" dxfId="3232" priority="109" stopIfTrue="1"/>
    <cfRule type="duplicateValues" dxfId="3231" priority="108" stopIfTrue="1"/>
    <cfRule type="duplicateValues" dxfId="3230" priority="7"/>
    <cfRule type="duplicateValues" dxfId="3229" priority="58" stopIfTrue="1"/>
  </conditionalFormatting>
  <conditionalFormatting sqref="D53:AS53">
    <cfRule type="duplicateValues" dxfId="3228" priority="110" stopIfTrue="1"/>
    <cfRule type="duplicateValues" dxfId="3227" priority="59" stopIfTrue="1"/>
    <cfRule type="duplicateValues" dxfId="3226" priority="6"/>
    <cfRule type="duplicateValues" dxfId="3225" priority="111" stopIfTrue="1"/>
  </conditionalFormatting>
  <conditionalFormatting sqref="D55:AS55">
    <cfRule type="duplicateValues" dxfId="3224" priority="60" stopIfTrue="1"/>
    <cfRule type="duplicateValues" dxfId="3223" priority="113" stopIfTrue="1"/>
    <cfRule type="duplicateValues" dxfId="3222" priority="112" stopIfTrue="1"/>
    <cfRule type="duplicateValues" dxfId="3221" priority="5"/>
  </conditionalFormatting>
  <conditionalFormatting sqref="D57:AS57">
    <cfRule type="duplicateValues" dxfId="3220" priority="61" stopIfTrue="1"/>
    <cfRule type="duplicateValues" dxfId="3219" priority="4"/>
    <cfRule type="duplicateValues" dxfId="3218" priority="115" stopIfTrue="1"/>
    <cfRule type="duplicateValues" dxfId="3217" priority="114" stopIfTrue="1"/>
  </conditionalFormatting>
  <conditionalFormatting sqref="D59:AS59">
    <cfRule type="duplicateValues" dxfId="3216" priority="62" stopIfTrue="1"/>
    <cfRule type="duplicateValues" dxfId="3215" priority="3"/>
    <cfRule type="duplicateValues" dxfId="3214" priority="63" stopIfTrue="1"/>
    <cfRule type="duplicateValues" dxfId="3213" priority="118" stopIfTrue="1"/>
  </conditionalFormatting>
  <conditionalFormatting sqref="D61:AS61">
    <cfRule type="duplicateValues" dxfId="3212" priority="117" stopIfTrue="1"/>
    <cfRule type="duplicateValues" dxfId="3211" priority="116" stopIfTrue="1"/>
    <cfRule type="duplicateValues" dxfId="3210" priority="64" stopIfTrue="1"/>
    <cfRule type="duplicateValues" dxfId="3209" priority="2"/>
  </conditionalFormatting>
  <conditionalFormatting sqref="D63:AS63">
    <cfRule type="duplicateValues" dxfId="3208" priority="1"/>
  </conditionalFormatting>
  <conditionalFormatting sqref="U41:Y41 AM41:AP41">
    <cfRule type="duplicateValues" dxfId="3207" priority="36" stopIfTrue="1"/>
  </conditionalFormatting>
  <conditionalFormatting sqref="U43:Y43 AM43:AP43">
    <cfRule type="duplicateValues" dxfId="3206" priority="37" stopIfTrue="1"/>
  </conditionalFormatting>
  <conditionalFormatting sqref="U15:AS15 D15:S15">
    <cfRule type="duplicateValues" dxfId="3205" priority="46" stopIfTrue="1"/>
  </conditionalFormatting>
  <conditionalFormatting sqref="Z47:AG47">
    <cfRule type="duplicateValues" dxfId="3204" priority="32" stopIfTrue="1"/>
  </conditionalFormatting>
  <conditionalFormatting sqref="AH47:AS47 D47:Y47">
    <cfRule type="duplicateValues" dxfId="3203" priority="40" stopIfTrue="1"/>
  </conditionalFormatting>
  <conditionalFormatting sqref="AO9">
    <cfRule type="duplicateValues" dxfId="3202" priority="31" stopIfTrue="1"/>
  </conditionalFormatting>
  <conditionalFormatting sqref="AP9:AS9 D9:Q9 S9:AN9 T15">
    <cfRule type="duplicateValues" dxfId="3201" priority="39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30"/>
  <sheetViews>
    <sheetView view="pageBreakPreview" zoomScaleNormal="79" zoomScaleSheetLayoutView="100" workbookViewId="0">
      <pane xSplit="3" ySplit="4" topLeftCell="AG5" activePane="bottomRight" state="frozen"/>
      <selection pane="topRight" activeCell="D1" sqref="D1"/>
      <selection pane="bottomLeft" activeCell="A5" sqref="A5"/>
      <selection pane="bottomRight" activeCell="L48" sqref="L48"/>
    </sheetView>
  </sheetViews>
  <sheetFormatPr defaultColWidth="11.25" defaultRowHeight="11.5" outlineLevelCol="1"/>
  <cols>
    <col min="1" max="1" width="16.75" style="48" customWidth="1"/>
    <col min="2" max="2" width="9.25" style="48" customWidth="1"/>
    <col min="3" max="3" width="17.75" style="48" customWidth="1"/>
    <col min="4" max="4" width="17.75" style="115" customWidth="1"/>
    <col min="5" max="7" width="15.25" style="48" customWidth="1"/>
    <col min="8" max="8" width="15.25" style="115" customWidth="1"/>
    <col min="9" max="45" width="15.25" style="115" customWidth="1" outlineLevel="1"/>
    <col min="46" max="46" width="13.75" style="44" hidden="1" customWidth="1"/>
    <col min="47" max="49" width="10.75" style="115" hidden="1" customWidth="1"/>
    <col min="50" max="50" width="10.75" style="48" hidden="1" customWidth="1"/>
    <col min="51" max="57" width="6" style="48" customWidth="1"/>
    <col min="58" max="16384" width="11.25" style="48"/>
  </cols>
  <sheetData>
    <row r="1" spans="1:60" ht="46.5" customHeight="1" thickBo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46" t="e">
        <f>HLOOKUP(2,$AY$1:$BB$3,3,0)</f>
        <v>#N/A</v>
      </c>
      <c r="AY1" s="47"/>
      <c r="AZ1" s="47"/>
      <c r="BA1" s="47"/>
    </row>
    <row r="2" spans="1:60" ht="10" hidden="1" customHeight="1" thickBot="1">
      <c r="A2" s="49"/>
      <c r="B2" s="49"/>
      <c r="C2" s="49"/>
      <c r="D2" s="245"/>
      <c r="E2" s="246"/>
      <c r="F2" s="246"/>
      <c r="G2" s="246"/>
      <c r="H2" s="246"/>
      <c r="I2" s="246"/>
      <c r="J2" s="246"/>
      <c r="K2" s="246"/>
      <c r="L2" s="246"/>
      <c r="M2" s="247"/>
      <c r="N2" s="117"/>
      <c r="O2" s="117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49"/>
      <c r="AU2" s="45"/>
      <c r="AV2" s="45"/>
      <c r="AW2" s="45"/>
      <c r="AX2" s="46"/>
      <c r="AY2" s="47"/>
      <c r="AZ2" s="47"/>
      <c r="BA2" s="47"/>
    </row>
    <row r="3" spans="1:60" s="57" customFormat="1" ht="18.75" customHeight="1" thickBot="1">
      <c r="A3" s="11" t="s">
        <v>0</v>
      </c>
      <c r="B3" s="12" t="s">
        <v>1</v>
      </c>
      <c r="C3" s="13" t="s">
        <v>32</v>
      </c>
      <c r="D3" s="191" t="s">
        <v>62</v>
      </c>
      <c r="E3" s="192" t="s">
        <v>63</v>
      </c>
      <c r="F3" s="192" t="s">
        <v>64</v>
      </c>
      <c r="G3" s="192" t="s">
        <v>65</v>
      </c>
      <c r="H3" s="192" t="s">
        <v>66</v>
      </c>
      <c r="I3" s="192" t="s">
        <v>67</v>
      </c>
      <c r="J3" s="192" t="s">
        <v>68</v>
      </c>
      <c r="K3" s="192" t="s">
        <v>69</v>
      </c>
      <c r="L3" s="192" t="s">
        <v>70</v>
      </c>
      <c r="M3" s="192" t="s">
        <v>33</v>
      </c>
      <c r="N3" s="192" t="s">
        <v>34</v>
      </c>
      <c r="O3" s="192" t="s">
        <v>35</v>
      </c>
      <c r="P3" s="192" t="s">
        <v>170</v>
      </c>
      <c r="Q3" s="192" t="s">
        <v>171</v>
      </c>
      <c r="R3" s="192" t="s">
        <v>71</v>
      </c>
      <c r="S3" s="192" t="s">
        <v>36</v>
      </c>
      <c r="T3" s="192" t="s">
        <v>37</v>
      </c>
      <c r="U3" s="192" t="s">
        <v>38</v>
      </c>
      <c r="V3" s="192" t="s">
        <v>39</v>
      </c>
      <c r="W3" s="192" t="s">
        <v>40</v>
      </c>
      <c r="X3" s="192" t="s">
        <v>41</v>
      </c>
      <c r="Y3" s="192" t="s">
        <v>42</v>
      </c>
      <c r="Z3" s="193" t="s">
        <v>43</v>
      </c>
      <c r="AA3" s="193" t="s">
        <v>44</v>
      </c>
      <c r="AB3" s="193" t="s">
        <v>45</v>
      </c>
      <c r="AC3" s="193" t="s">
        <v>46</v>
      </c>
      <c r="AD3" s="193" t="s">
        <v>47</v>
      </c>
      <c r="AE3" s="193" t="s">
        <v>72</v>
      </c>
      <c r="AF3" s="193" t="s">
        <v>140</v>
      </c>
      <c r="AG3" s="193" t="s">
        <v>141</v>
      </c>
      <c r="AH3" s="193" t="s">
        <v>142</v>
      </c>
      <c r="AI3" s="193" t="s">
        <v>143</v>
      </c>
      <c r="AJ3" s="193" t="s">
        <v>144</v>
      </c>
      <c r="AK3" s="193" t="s">
        <v>145</v>
      </c>
      <c r="AL3" s="193" t="s">
        <v>146</v>
      </c>
      <c r="AM3" s="193" t="s">
        <v>147</v>
      </c>
      <c r="AN3" s="193" t="s">
        <v>148</v>
      </c>
      <c r="AO3" s="193" t="s">
        <v>149</v>
      </c>
      <c r="AP3" s="193" t="s">
        <v>150</v>
      </c>
      <c r="AQ3" s="193" t="s">
        <v>172</v>
      </c>
      <c r="AR3" s="193" t="s">
        <v>74</v>
      </c>
      <c r="AS3" s="194" t="s">
        <v>73</v>
      </c>
      <c r="AT3" s="52"/>
      <c r="AU3" s="53"/>
      <c r="AV3" s="53"/>
      <c r="AW3" s="53"/>
      <c r="AX3" s="54" t="e">
        <f>AX1&amp;#REF!</f>
        <v>#N/A</v>
      </c>
      <c r="AY3" s="55"/>
      <c r="AZ3" s="55"/>
      <c r="BA3" s="55"/>
      <c r="BB3" s="55"/>
      <c r="BC3" s="56"/>
      <c r="BD3" s="56"/>
      <c r="BE3" s="56"/>
      <c r="BF3" s="56"/>
      <c r="BG3" s="56"/>
      <c r="BH3" s="56"/>
    </row>
    <row r="4" spans="1:60" s="61" customFormat="1" ht="13" customHeight="1" thickTop="1">
      <c r="A4" s="249" t="s">
        <v>2</v>
      </c>
      <c r="B4" s="252">
        <v>1</v>
      </c>
      <c r="C4" s="254" t="s">
        <v>151</v>
      </c>
      <c r="D4" s="195" t="s">
        <v>236</v>
      </c>
      <c r="E4" s="195" t="s">
        <v>236</v>
      </c>
      <c r="F4" s="195" t="s">
        <v>236</v>
      </c>
      <c r="G4" s="195" t="s">
        <v>236</v>
      </c>
      <c r="H4" s="195" t="s">
        <v>236</v>
      </c>
      <c r="I4" s="195" t="s">
        <v>236</v>
      </c>
      <c r="J4" s="195" t="s">
        <v>236</v>
      </c>
      <c r="K4" s="195" t="s">
        <v>236</v>
      </c>
      <c r="L4" s="195" t="s">
        <v>236</v>
      </c>
      <c r="M4" s="195" t="s">
        <v>236</v>
      </c>
      <c r="N4" s="195" t="s">
        <v>236</v>
      </c>
      <c r="O4" s="195" t="s">
        <v>236</v>
      </c>
      <c r="P4" s="195" t="s">
        <v>236</v>
      </c>
      <c r="Q4" s="195" t="s">
        <v>236</v>
      </c>
      <c r="R4" s="195" t="s">
        <v>236</v>
      </c>
      <c r="S4" s="196" t="s">
        <v>236</v>
      </c>
      <c r="T4" s="196" t="s">
        <v>236</v>
      </c>
      <c r="U4" s="196" t="s">
        <v>237</v>
      </c>
      <c r="V4" s="196" t="s">
        <v>236</v>
      </c>
      <c r="W4" s="196" t="s">
        <v>236</v>
      </c>
      <c r="X4" s="196" t="s">
        <v>236</v>
      </c>
      <c r="Y4" s="196" t="s">
        <v>230</v>
      </c>
      <c r="Z4" s="196" t="s">
        <v>14</v>
      </c>
      <c r="AA4" s="196" t="s">
        <v>236</v>
      </c>
      <c r="AB4" s="196" t="s">
        <v>236</v>
      </c>
      <c r="AC4" s="196" t="s">
        <v>236</v>
      </c>
      <c r="AD4" s="196" t="s">
        <v>236</v>
      </c>
      <c r="AE4" s="196" t="s">
        <v>236</v>
      </c>
      <c r="AF4" s="196" t="s">
        <v>236</v>
      </c>
      <c r="AG4" s="196" t="s">
        <v>236</v>
      </c>
      <c r="AH4" s="196" t="s">
        <v>236</v>
      </c>
      <c r="AI4" s="196" t="s">
        <v>236</v>
      </c>
      <c r="AJ4" s="196" t="s">
        <v>236</v>
      </c>
      <c r="AK4" s="196" t="s">
        <v>236</v>
      </c>
      <c r="AL4" s="196" t="s">
        <v>236</v>
      </c>
      <c r="AM4" s="196" t="s">
        <v>236</v>
      </c>
      <c r="AN4" s="196" t="s">
        <v>236</v>
      </c>
      <c r="AO4" s="196" t="s">
        <v>236</v>
      </c>
      <c r="AP4" s="196" t="s">
        <v>236</v>
      </c>
      <c r="AQ4" s="196" t="s">
        <v>236</v>
      </c>
      <c r="AR4" s="196" t="s">
        <v>236</v>
      </c>
      <c r="AS4" s="196" t="s">
        <v>299</v>
      </c>
      <c r="AT4" s="58"/>
      <c r="AU4" s="59"/>
      <c r="AV4" s="59"/>
      <c r="AW4" s="59"/>
      <c r="AX4" s="60"/>
    </row>
    <row r="5" spans="1:60" s="65" customFormat="1" ht="13" customHeight="1">
      <c r="A5" s="250"/>
      <c r="B5" s="253"/>
      <c r="C5" s="255"/>
      <c r="D5" s="197" t="s">
        <v>153</v>
      </c>
      <c r="E5" s="197" t="s">
        <v>155</v>
      </c>
      <c r="F5" s="197" t="s">
        <v>184</v>
      </c>
      <c r="G5" s="197" t="s">
        <v>304</v>
      </c>
      <c r="H5" s="197" t="s">
        <v>174</v>
      </c>
      <c r="I5" s="197" t="s">
        <v>104</v>
      </c>
      <c r="J5" s="197" t="s">
        <v>135</v>
      </c>
      <c r="K5" s="197" t="s">
        <v>157</v>
      </c>
      <c r="L5" s="197" t="s">
        <v>154</v>
      </c>
      <c r="M5" s="197" t="s">
        <v>116</v>
      </c>
      <c r="N5" s="197" t="s">
        <v>158</v>
      </c>
      <c r="O5" s="197" t="s">
        <v>244</v>
      </c>
      <c r="P5" s="197" t="s">
        <v>192</v>
      </c>
      <c r="Q5" s="198" t="s">
        <v>93</v>
      </c>
      <c r="R5" s="198" t="s">
        <v>126</v>
      </c>
      <c r="S5" s="198" t="s">
        <v>76</v>
      </c>
      <c r="T5" s="198" t="s">
        <v>309</v>
      </c>
      <c r="U5" s="198" t="s">
        <v>114</v>
      </c>
      <c r="V5" s="198" t="s">
        <v>132</v>
      </c>
      <c r="W5" s="198" t="s">
        <v>84</v>
      </c>
      <c r="X5" s="198" t="s">
        <v>173</v>
      </c>
      <c r="Y5" s="198" t="s">
        <v>207</v>
      </c>
      <c r="Z5" s="198" t="s">
        <v>108</v>
      </c>
      <c r="AA5" s="198" t="s">
        <v>86</v>
      </c>
      <c r="AB5" s="198" t="s">
        <v>87</v>
      </c>
      <c r="AC5" s="198" t="s">
        <v>188</v>
      </c>
      <c r="AD5" s="198" t="s">
        <v>88</v>
      </c>
      <c r="AE5" s="198" t="s">
        <v>252</v>
      </c>
      <c r="AF5" s="198" t="s">
        <v>119</v>
      </c>
      <c r="AG5" s="198" t="s">
        <v>134</v>
      </c>
      <c r="AH5" s="198" t="s">
        <v>136</v>
      </c>
      <c r="AI5" s="198" t="s">
        <v>308</v>
      </c>
      <c r="AJ5" s="198" t="s">
        <v>124</v>
      </c>
      <c r="AK5" s="198" t="s">
        <v>117</v>
      </c>
      <c r="AL5" s="198" t="s">
        <v>97</v>
      </c>
      <c r="AM5" s="198" t="s">
        <v>120</v>
      </c>
      <c r="AN5" s="198" t="s">
        <v>121</v>
      </c>
      <c r="AO5" s="198" t="s">
        <v>152</v>
      </c>
      <c r="AP5" s="198" t="s">
        <v>213</v>
      </c>
      <c r="AQ5" s="199" t="s">
        <v>113</v>
      </c>
      <c r="AR5" s="198" t="s">
        <v>95</v>
      </c>
      <c r="AS5" s="198" t="s">
        <v>195</v>
      </c>
      <c r="AT5" s="62"/>
      <c r="AU5" s="63"/>
      <c r="AV5" s="64" t="str">
        <f>IF(AV4&lt;&gt;"",VLOOKUP(AV4,#REF!,'[1]TKB SÁNG'!#REF!,0),"")</f>
        <v/>
      </c>
      <c r="AW5" s="63"/>
      <c r="AX5" s="60"/>
      <c r="BF5" s="61"/>
    </row>
    <row r="6" spans="1:60" s="61" customFormat="1" ht="13" customHeight="1">
      <c r="A6" s="250"/>
      <c r="B6" s="200">
        <v>2</v>
      </c>
      <c r="C6" s="256" t="s">
        <v>159</v>
      </c>
      <c r="D6" s="195" t="s">
        <v>13</v>
      </c>
      <c r="E6" s="195" t="s">
        <v>13</v>
      </c>
      <c r="F6" s="195" t="s">
        <v>13</v>
      </c>
      <c r="G6" s="195" t="s">
        <v>14</v>
      </c>
      <c r="H6" s="195" t="s">
        <v>177</v>
      </c>
      <c r="I6" s="195" t="s">
        <v>258</v>
      </c>
      <c r="J6" s="195" t="s">
        <v>14</v>
      </c>
      <c r="K6" s="195" t="s">
        <v>222</v>
      </c>
      <c r="L6" s="195" t="s">
        <v>222</v>
      </c>
      <c r="M6" s="195" t="s">
        <v>14</v>
      </c>
      <c r="N6" s="195" t="s">
        <v>14</v>
      </c>
      <c r="O6" s="195" t="s">
        <v>14</v>
      </c>
      <c r="P6" s="195" t="s">
        <v>258</v>
      </c>
      <c r="Q6" s="201" t="s">
        <v>259</v>
      </c>
      <c r="R6" s="201" t="s">
        <v>230</v>
      </c>
      <c r="S6" s="201" t="s">
        <v>14</v>
      </c>
      <c r="T6" s="201" t="s">
        <v>258</v>
      </c>
      <c r="U6" s="201" t="s">
        <v>230</v>
      </c>
      <c r="V6" s="201" t="s">
        <v>225</v>
      </c>
      <c r="W6" s="201" t="s">
        <v>258</v>
      </c>
      <c r="X6" s="201" t="s">
        <v>262</v>
      </c>
      <c r="Y6" s="201" t="s">
        <v>237</v>
      </c>
      <c r="Z6" s="201" t="s">
        <v>222</v>
      </c>
      <c r="AA6" s="201" t="s">
        <v>237</v>
      </c>
      <c r="AB6" s="201" t="s">
        <v>258</v>
      </c>
      <c r="AC6" s="201" t="s">
        <v>14</v>
      </c>
      <c r="AD6" s="201" t="s">
        <v>13</v>
      </c>
      <c r="AE6" s="201" t="s">
        <v>13</v>
      </c>
      <c r="AF6" s="201" t="s">
        <v>13</v>
      </c>
      <c r="AG6" s="201" t="s">
        <v>13</v>
      </c>
      <c r="AH6" s="201" t="s">
        <v>258</v>
      </c>
      <c r="AI6" s="201" t="s">
        <v>14</v>
      </c>
      <c r="AJ6" s="201" t="s">
        <v>258</v>
      </c>
      <c r="AK6" s="201" t="s">
        <v>16</v>
      </c>
      <c r="AL6" s="201" t="s">
        <v>258</v>
      </c>
      <c r="AM6" s="201" t="s">
        <v>13</v>
      </c>
      <c r="AN6" s="201" t="s">
        <v>258</v>
      </c>
      <c r="AO6" s="201" t="s">
        <v>13</v>
      </c>
      <c r="AP6" s="196" t="s">
        <v>236</v>
      </c>
      <c r="AQ6" s="202" t="s">
        <v>13</v>
      </c>
      <c r="AR6" s="201" t="s">
        <v>13</v>
      </c>
      <c r="AS6" s="201" t="s">
        <v>299</v>
      </c>
      <c r="AT6" s="67"/>
      <c r="AU6" s="68"/>
      <c r="AV6" s="68"/>
      <c r="AW6" s="68"/>
      <c r="AX6" s="60"/>
    </row>
    <row r="7" spans="1:60" s="65" customFormat="1" ht="13" customHeight="1">
      <c r="A7" s="250"/>
      <c r="B7" s="190"/>
      <c r="C7" s="255"/>
      <c r="D7" s="197" t="s">
        <v>153</v>
      </c>
      <c r="E7" s="197" t="s">
        <v>155</v>
      </c>
      <c r="F7" s="197" t="s">
        <v>184</v>
      </c>
      <c r="G7" s="197" t="s">
        <v>206</v>
      </c>
      <c r="H7" s="197" t="s">
        <v>174</v>
      </c>
      <c r="I7" s="197" t="s">
        <v>104</v>
      </c>
      <c r="J7" s="197" t="s">
        <v>154</v>
      </c>
      <c r="K7" s="197" t="s">
        <v>129</v>
      </c>
      <c r="L7" s="197" t="s">
        <v>57</v>
      </c>
      <c r="M7" s="197" t="s">
        <v>116</v>
      </c>
      <c r="N7" s="197" t="s">
        <v>158</v>
      </c>
      <c r="O7" s="197" t="s">
        <v>244</v>
      </c>
      <c r="P7" s="197" t="s">
        <v>192</v>
      </c>
      <c r="Q7" s="198" t="s">
        <v>52</v>
      </c>
      <c r="R7" s="198" t="s">
        <v>56</v>
      </c>
      <c r="S7" s="198" t="s">
        <v>108</v>
      </c>
      <c r="T7" s="198" t="s">
        <v>86</v>
      </c>
      <c r="U7" s="198" t="s">
        <v>207</v>
      </c>
      <c r="V7" s="198" t="s">
        <v>76</v>
      </c>
      <c r="W7" s="198" t="s">
        <v>173</v>
      </c>
      <c r="X7" s="198" t="s">
        <v>109</v>
      </c>
      <c r="Y7" s="198" t="s">
        <v>97</v>
      </c>
      <c r="Z7" s="198" t="s">
        <v>54</v>
      </c>
      <c r="AA7" s="198" t="s">
        <v>191</v>
      </c>
      <c r="AB7" s="198" t="s">
        <v>87</v>
      </c>
      <c r="AC7" s="198" t="s">
        <v>117</v>
      </c>
      <c r="AD7" s="198" t="s">
        <v>88</v>
      </c>
      <c r="AE7" s="198" t="s">
        <v>188</v>
      </c>
      <c r="AF7" s="198" t="s">
        <v>119</v>
      </c>
      <c r="AG7" s="198" t="s">
        <v>132</v>
      </c>
      <c r="AH7" s="198" t="s">
        <v>136</v>
      </c>
      <c r="AI7" s="198" t="s">
        <v>308</v>
      </c>
      <c r="AJ7" s="198" t="s">
        <v>124</v>
      </c>
      <c r="AK7" s="198" t="s">
        <v>309</v>
      </c>
      <c r="AL7" s="198" t="s">
        <v>135</v>
      </c>
      <c r="AM7" s="198" t="s">
        <v>120</v>
      </c>
      <c r="AN7" s="198" t="s">
        <v>121</v>
      </c>
      <c r="AO7" s="198" t="s">
        <v>152</v>
      </c>
      <c r="AP7" s="198" t="s">
        <v>213</v>
      </c>
      <c r="AQ7" s="199" t="s">
        <v>113</v>
      </c>
      <c r="AR7" s="198" t="s">
        <v>95</v>
      </c>
      <c r="AS7" s="198" t="s">
        <v>195</v>
      </c>
      <c r="AT7" s="62"/>
      <c r="AU7" s="63"/>
      <c r="AV7" s="64" t="str">
        <f>IF(AV6&lt;&gt;"",VLOOKUP(AV6,#REF!,'[1]TKB SÁNG'!#REF!,0),"")</f>
        <v/>
      </c>
      <c r="AW7" s="63"/>
      <c r="AX7" s="60"/>
      <c r="BF7" s="61"/>
    </row>
    <row r="8" spans="1:60" s="61" customFormat="1" ht="13" customHeight="1">
      <c r="A8" s="250"/>
      <c r="B8" s="200">
        <v>3</v>
      </c>
      <c r="C8" s="256" t="s">
        <v>162</v>
      </c>
      <c r="D8" s="195" t="s">
        <v>261</v>
      </c>
      <c r="E8" s="195" t="s">
        <v>13</v>
      </c>
      <c r="F8" s="195" t="s">
        <v>177</v>
      </c>
      <c r="G8" s="195" t="s">
        <v>258</v>
      </c>
      <c r="H8" s="195" t="s">
        <v>258</v>
      </c>
      <c r="I8" s="195" t="s">
        <v>258</v>
      </c>
      <c r="J8" s="195" t="s">
        <v>258</v>
      </c>
      <c r="K8" s="195" t="s">
        <v>13</v>
      </c>
      <c r="L8" s="195" t="s">
        <v>14</v>
      </c>
      <c r="M8" s="195" t="s">
        <v>13</v>
      </c>
      <c r="N8" s="195" t="s">
        <v>222</v>
      </c>
      <c r="O8" s="195" t="s">
        <v>230</v>
      </c>
      <c r="P8" s="195" t="s">
        <v>258</v>
      </c>
      <c r="Q8" s="201" t="s">
        <v>258</v>
      </c>
      <c r="R8" s="201" t="s">
        <v>259</v>
      </c>
      <c r="S8" s="201" t="s">
        <v>262</v>
      </c>
      <c r="T8" s="201" t="s">
        <v>259</v>
      </c>
      <c r="U8" s="201" t="s">
        <v>13</v>
      </c>
      <c r="V8" s="201" t="s">
        <v>222</v>
      </c>
      <c r="W8" s="201" t="s">
        <v>14</v>
      </c>
      <c r="X8" s="201" t="s">
        <v>237</v>
      </c>
      <c r="Y8" s="201" t="s">
        <v>222</v>
      </c>
      <c r="Z8" s="201" t="s">
        <v>13</v>
      </c>
      <c r="AA8" s="201" t="s">
        <v>13</v>
      </c>
      <c r="AB8" s="201" t="s">
        <v>14</v>
      </c>
      <c r="AC8" s="201" t="s">
        <v>262</v>
      </c>
      <c r="AD8" s="201" t="s">
        <v>222</v>
      </c>
      <c r="AE8" s="201" t="s">
        <v>13</v>
      </c>
      <c r="AF8" s="201" t="s">
        <v>263</v>
      </c>
      <c r="AG8" s="201" t="s">
        <v>258</v>
      </c>
      <c r="AH8" s="201" t="s">
        <v>183</v>
      </c>
      <c r="AI8" s="201" t="s">
        <v>14</v>
      </c>
      <c r="AJ8" s="201" t="s">
        <v>237</v>
      </c>
      <c r="AK8" s="201" t="s">
        <v>261</v>
      </c>
      <c r="AL8" s="201" t="s">
        <v>190</v>
      </c>
      <c r="AM8" s="201" t="s">
        <v>225</v>
      </c>
      <c r="AN8" s="201" t="s">
        <v>258</v>
      </c>
      <c r="AO8" s="201" t="s">
        <v>225</v>
      </c>
      <c r="AP8" s="201" t="s">
        <v>230</v>
      </c>
      <c r="AQ8" s="202" t="s">
        <v>225</v>
      </c>
      <c r="AR8" s="201" t="s">
        <v>225</v>
      </c>
      <c r="AS8" s="201" t="s">
        <v>298</v>
      </c>
      <c r="AT8" s="67"/>
      <c r="AU8" s="68"/>
      <c r="AV8" s="68"/>
      <c r="AW8" s="68"/>
      <c r="AX8" s="60"/>
    </row>
    <row r="9" spans="1:60" s="65" customFormat="1" ht="13" customHeight="1">
      <c r="A9" s="250"/>
      <c r="B9" s="190"/>
      <c r="C9" s="255"/>
      <c r="D9" s="197" t="s">
        <v>163</v>
      </c>
      <c r="E9" s="197" t="s">
        <v>155</v>
      </c>
      <c r="F9" s="197" t="s">
        <v>93</v>
      </c>
      <c r="G9" s="197" t="s">
        <v>86</v>
      </c>
      <c r="H9" s="197" t="s">
        <v>157</v>
      </c>
      <c r="I9" s="197" t="s">
        <v>104</v>
      </c>
      <c r="J9" s="197" t="s">
        <v>135</v>
      </c>
      <c r="K9" s="197" t="s">
        <v>96</v>
      </c>
      <c r="L9" s="197" t="s">
        <v>154</v>
      </c>
      <c r="M9" s="197" t="s">
        <v>160</v>
      </c>
      <c r="N9" s="197" t="s">
        <v>57</v>
      </c>
      <c r="O9" s="197" t="s">
        <v>56</v>
      </c>
      <c r="P9" s="197" t="s">
        <v>192</v>
      </c>
      <c r="Q9" s="198" t="s">
        <v>98</v>
      </c>
      <c r="R9" s="198" t="s">
        <v>60</v>
      </c>
      <c r="S9" s="203" t="s">
        <v>109</v>
      </c>
      <c r="T9" s="204" t="s">
        <v>52</v>
      </c>
      <c r="U9" s="205" t="s">
        <v>184</v>
      </c>
      <c r="V9" s="198" t="s">
        <v>54</v>
      </c>
      <c r="W9" s="198" t="s">
        <v>84</v>
      </c>
      <c r="X9" s="198" t="s">
        <v>114</v>
      </c>
      <c r="Y9" s="198" t="s">
        <v>59</v>
      </c>
      <c r="Z9" s="198" t="s">
        <v>115</v>
      </c>
      <c r="AA9" s="198" t="s">
        <v>76</v>
      </c>
      <c r="AB9" s="198" t="s">
        <v>158</v>
      </c>
      <c r="AC9" s="198" t="s">
        <v>77</v>
      </c>
      <c r="AD9" s="198" t="s">
        <v>129</v>
      </c>
      <c r="AE9" s="198" t="s">
        <v>188</v>
      </c>
      <c r="AF9" s="198" t="s">
        <v>174</v>
      </c>
      <c r="AG9" s="198" t="s">
        <v>134</v>
      </c>
      <c r="AH9" s="198" t="s">
        <v>136</v>
      </c>
      <c r="AI9" s="198" t="s">
        <v>308</v>
      </c>
      <c r="AJ9" s="198" t="s">
        <v>191</v>
      </c>
      <c r="AK9" s="198" t="s">
        <v>304</v>
      </c>
      <c r="AL9" s="198" t="s">
        <v>137</v>
      </c>
      <c r="AM9" s="198" t="s">
        <v>120</v>
      </c>
      <c r="AN9" s="198" t="s">
        <v>121</v>
      </c>
      <c r="AO9" s="198" t="s">
        <v>152</v>
      </c>
      <c r="AP9" s="198" t="s">
        <v>207</v>
      </c>
      <c r="AQ9" s="199" t="s">
        <v>113</v>
      </c>
      <c r="AR9" s="198" t="s">
        <v>95</v>
      </c>
      <c r="AS9" s="198" t="s">
        <v>167</v>
      </c>
      <c r="AT9" s="62"/>
      <c r="AU9" s="63"/>
      <c r="AV9" s="64" t="str">
        <f>IF(AV8&lt;&gt;"",VLOOKUP(AV8,#REF!,'[1]TKB SÁNG'!#REF!,0),"")</f>
        <v/>
      </c>
      <c r="AW9" s="63"/>
      <c r="AX9" s="60"/>
      <c r="BF9" s="61"/>
    </row>
    <row r="10" spans="1:60" s="61" customFormat="1" ht="13" customHeight="1">
      <c r="A10" s="250"/>
      <c r="B10" s="200">
        <v>4</v>
      </c>
      <c r="C10" s="256" t="s">
        <v>164</v>
      </c>
      <c r="D10" s="195" t="s">
        <v>177</v>
      </c>
      <c r="E10" s="195" t="s">
        <v>261</v>
      </c>
      <c r="F10" s="195" t="s">
        <v>258</v>
      </c>
      <c r="G10" s="195" t="s">
        <v>258</v>
      </c>
      <c r="H10" s="195" t="s">
        <v>258</v>
      </c>
      <c r="I10" s="195" t="s">
        <v>14</v>
      </c>
      <c r="J10" s="195" t="s">
        <v>258</v>
      </c>
      <c r="K10" s="195" t="s">
        <v>13</v>
      </c>
      <c r="L10" s="195" t="s">
        <v>13</v>
      </c>
      <c r="M10" s="195" t="s">
        <v>259</v>
      </c>
      <c r="N10" s="195" t="s">
        <v>13</v>
      </c>
      <c r="O10" s="195" t="s">
        <v>13</v>
      </c>
      <c r="P10" s="195" t="s">
        <v>259</v>
      </c>
      <c r="Q10" s="201" t="s">
        <v>230</v>
      </c>
      <c r="R10" s="201" t="s">
        <v>16</v>
      </c>
      <c r="S10" s="201" t="s">
        <v>13</v>
      </c>
      <c r="T10" s="201" t="s">
        <v>222</v>
      </c>
      <c r="U10" s="201" t="s">
        <v>229</v>
      </c>
      <c r="V10" s="201" t="s">
        <v>14</v>
      </c>
      <c r="W10" s="201" t="s">
        <v>262</v>
      </c>
      <c r="X10" s="201" t="s">
        <v>13</v>
      </c>
      <c r="Y10" s="201" t="s">
        <v>14</v>
      </c>
      <c r="Z10" s="201" t="s">
        <v>13</v>
      </c>
      <c r="AA10" s="201" t="s">
        <v>262</v>
      </c>
      <c r="AB10" s="201" t="s">
        <v>222</v>
      </c>
      <c r="AC10" s="201" t="s">
        <v>230</v>
      </c>
      <c r="AD10" s="201" t="s">
        <v>16</v>
      </c>
      <c r="AE10" s="201" t="s">
        <v>237</v>
      </c>
      <c r="AF10" s="201" t="s">
        <v>190</v>
      </c>
      <c r="AG10" s="196" t="s">
        <v>258</v>
      </c>
      <c r="AH10" s="201" t="s">
        <v>13</v>
      </c>
      <c r="AI10" s="201" t="s">
        <v>263</v>
      </c>
      <c r="AJ10" s="201" t="s">
        <v>222</v>
      </c>
      <c r="AK10" s="201" t="s">
        <v>14</v>
      </c>
      <c r="AL10" s="201" t="s">
        <v>13</v>
      </c>
      <c r="AM10" s="201" t="s">
        <v>258</v>
      </c>
      <c r="AN10" s="201" t="s">
        <v>261</v>
      </c>
      <c r="AO10" s="201" t="s">
        <v>258</v>
      </c>
      <c r="AP10" s="201" t="s">
        <v>190</v>
      </c>
      <c r="AQ10" s="202" t="s">
        <v>16</v>
      </c>
      <c r="AR10" s="201" t="s">
        <v>237</v>
      </c>
      <c r="AS10" s="201" t="s">
        <v>298</v>
      </c>
      <c r="AT10" s="67"/>
      <c r="AU10" s="68"/>
      <c r="AV10" s="68"/>
      <c r="AW10" s="68"/>
      <c r="AX10" s="60"/>
    </row>
    <row r="11" spans="1:60" s="65" customFormat="1" ht="13" customHeight="1">
      <c r="A11" s="250"/>
      <c r="B11" s="190"/>
      <c r="C11" s="255"/>
      <c r="D11" s="197" t="s">
        <v>93</v>
      </c>
      <c r="E11" s="197" t="s">
        <v>163</v>
      </c>
      <c r="F11" s="197" t="s">
        <v>192</v>
      </c>
      <c r="G11" s="197" t="s">
        <v>86</v>
      </c>
      <c r="H11" s="197" t="s">
        <v>157</v>
      </c>
      <c r="I11" s="197" t="s">
        <v>116</v>
      </c>
      <c r="J11" s="197" t="s">
        <v>135</v>
      </c>
      <c r="K11" s="197" t="s">
        <v>96</v>
      </c>
      <c r="L11" s="197" t="s">
        <v>155</v>
      </c>
      <c r="M11" s="197" t="s">
        <v>52</v>
      </c>
      <c r="N11" s="197" t="s">
        <v>152</v>
      </c>
      <c r="O11" s="197" t="s">
        <v>184</v>
      </c>
      <c r="P11" s="197" t="s">
        <v>60</v>
      </c>
      <c r="Q11" s="198" t="s">
        <v>56</v>
      </c>
      <c r="R11" s="198" t="s">
        <v>188</v>
      </c>
      <c r="S11" s="198" t="s">
        <v>76</v>
      </c>
      <c r="T11" s="198" t="s">
        <v>129</v>
      </c>
      <c r="U11" s="198" t="s">
        <v>95</v>
      </c>
      <c r="V11" s="198" t="s">
        <v>244</v>
      </c>
      <c r="W11" s="198" t="s">
        <v>77</v>
      </c>
      <c r="X11" s="198" t="s">
        <v>153</v>
      </c>
      <c r="Y11" s="198" t="s">
        <v>158</v>
      </c>
      <c r="Z11" s="198" t="s">
        <v>115</v>
      </c>
      <c r="AA11" s="198" t="s">
        <v>109</v>
      </c>
      <c r="AB11" s="198" t="s">
        <v>54</v>
      </c>
      <c r="AC11" s="198" t="s">
        <v>207</v>
      </c>
      <c r="AD11" s="198" t="s">
        <v>88</v>
      </c>
      <c r="AE11" s="198" t="s">
        <v>114</v>
      </c>
      <c r="AF11" s="198" t="s">
        <v>137</v>
      </c>
      <c r="AG11" s="198" t="s">
        <v>134</v>
      </c>
      <c r="AH11" s="198" t="s">
        <v>103</v>
      </c>
      <c r="AI11" s="198" t="s">
        <v>174</v>
      </c>
      <c r="AJ11" s="198" t="s">
        <v>59</v>
      </c>
      <c r="AK11" s="198" t="s">
        <v>117</v>
      </c>
      <c r="AL11" s="198" t="s">
        <v>160</v>
      </c>
      <c r="AM11" s="198" t="s">
        <v>105</v>
      </c>
      <c r="AN11" s="198" t="s">
        <v>304</v>
      </c>
      <c r="AO11" s="198" t="s">
        <v>124</v>
      </c>
      <c r="AP11" s="198" t="s">
        <v>138</v>
      </c>
      <c r="AQ11" s="199" t="s">
        <v>309</v>
      </c>
      <c r="AR11" s="198" t="s">
        <v>191</v>
      </c>
      <c r="AS11" s="198" t="s">
        <v>167</v>
      </c>
      <c r="AT11" s="62"/>
      <c r="AU11" s="63"/>
      <c r="AV11" s="64" t="str">
        <f>IF(AV10&lt;&gt;"",VLOOKUP(AV10,#REF!,'[1]TKB SÁNG'!#REF!,0),"")</f>
        <v/>
      </c>
      <c r="AW11" s="63"/>
      <c r="AX11" s="69"/>
      <c r="BF11" s="61"/>
    </row>
    <row r="12" spans="1:60" s="61" customFormat="1" ht="13" customHeight="1">
      <c r="A12" s="250"/>
      <c r="B12" s="200">
        <v>5</v>
      </c>
      <c r="C12" s="256" t="s">
        <v>166</v>
      </c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201"/>
      <c r="R12" s="201" t="s">
        <v>183</v>
      </c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 t="s">
        <v>262</v>
      </c>
      <c r="AF12" s="201" t="s">
        <v>225</v>
      </c>
      <c r="AG12" s="201" t="s">
        <v>230</v>
      </c>
      <c r="AH12" s="201" t="s">
        <v>14</v>
      </c>
      <c r="AI12" s="196" t="s">
        <v>237</v>
      </c>
      <c r="AJ12" s="196" t="s">
        <v>190</v>
      </c>
      <c r="AK12" s="196" t="s">
        <v>14</v>
      </c>
      <c r="AL12" s="196" t="s">
        <v>13</v>
      </c>
      <c r="AM12" s="196" t="s">
        <v>258</v>
      </c>
      <c r="AN12" s="196" t="s">
        <v>237</v>
      </c>
      <c r="AO12" s="196" t="s">
        <v>258</v>
      </c>
      <c r="AP12" s="196" t="s">
        <v>261</v>
      </c>
      <c r="AQ12" s="206" t="s">
        <v>190</v>
      </c>
      <c r="AR12" s="201" t="s">
        <v>261</v>
      </c>
      <c r="AS12" s="196"/>
      <c r="AT12" s="67"/>
      <c r="AU12" s="68"/>
      <c r="AV12" s="68"/>
      <c r="AW12" s="68"/>
      <c r="AX12" s="60"/>
    </row>
    <row r="13" spans="1:60" s="65" customFormat="1" ht="13" customHeight="1" thickBot="1">
      <c r="A13" s="251"/>
      <c r="B13" s="207"/>
      <c r="C13" s="257"/>
      <c r="D13" s="208" t="s">
        <v>310</v>
      </c>
      <c r="E13" s="208" t="s">
        <v>310</v>
      </c>
      <c r="F13" s="208" t="s">
        <v>310</v>
      </c>
      <c r="G13" s="208" t="s">
        <v>310</v>
      </c>
      <c r="H13" s="208" t="s">
        <v>310</v>
      </c>
      <c r="I13" s="208" t="s">
        <v>310</v>
      </c>
      <c r="J13" s="208" t="s">
        <v>310</v>
      </c>
      <c r="K13" s="208" t="s">
        <v>310</v>
      </c>
      <c r="L13" s="208" t="s">
        <v>310</v>
      </c>
      <c r="M13" s="208" t="s">
        <v>310</v>
      </c>
      <c r="N13" s="208" t="s">
        <v>310</v>
      </c>
      <c r="O13" s="208" t="s">
        <v>310</v>
      </c>
      <c r="P13" s="208" t="s">
        <v>310</v>
      </c>
      <c r="Q13" s="209" t="s">
        <v>310</v>
      </c>
      <c r="R13" s="209" t="s">
        <v>98</v>
      </c>
      <c r="S13" s="209" t="s">
        <v>310</v>
      </c>
      <c r="T13" s="209" t="s">
        <v>310</v>
      </c>
      <c r="U13" s="209" t="s">
        <v>310</v>
      </c>
      <c r="V13" s="209" t="s">
        <v>310</v>
      </c>
      <c r="W13" s="209" t="s">
        <v>310</v>
      </c>
      <c r="X13" s="209" t="s">
        <v>310</v>
      </c>
      <c r="Y13" s="209" t="s">
        <v>310</v>
      </c>
      <c r="Z13" s="209" t="s">
        <v>310</v>
      </c>
      <c r="AA13" s="209" t="s">
        <v>310</v>
      </c>
      <c r="AB13" s="209" t="s">
        <v>310</v>
      </c>
      <c r="AC13" s="209" t="s">
        <v>310</v>
      </c>
      <c r="AD13" s="209" t="s">
        <v>310</v>
      </c>
      <c r="AE13" s="209" t="s">
        <v>77</v>
      </c>
      <c r="AF13" s="209" t="s">
        <v>119</v>
      </c>
      <c r="AG13" s="209" t="s">
        <v>56</v>
      </c>
      <c r="AH13" s="209" t="s">
        <v>308</v>
      </c>
      <c r="AI13" s="209" t="s">
        <v>191</v>
      </c>
      <c r="AJ13" s="209" t="s">
        <v>134</v>
      </c>
      <c r="AK13" s="209" t="s">
        <v>117</v>
      </c>
      <c r="AL13" s="209" t="s">
        <v>160</v>
      </c>
      <c r="AM13" s="209" t="s">
        <v>105</v>
      </c>
      <c r="AN13" s="209" t="s">
        <v>114</v>
      </c>
      <c r="AO13" s="209" t="s">
        <v>124</v>
      </c>
      <c r="AP13" s="209" t="s">
        <v>304</v>
      </c>
      <c r="AQ13" s="198" t="s">
        <v>213</v>
      </c>
      <c r="AR13" s="210" t="s">
        <v>163</v>
      </c>
      <c r="AS13" s="209" t="s">
        <v>310</v>
      </c>
      <c r="AT13" s="71"/>
      <c r="AU13" s="72"/>
      <c r="AV13" s="73" t="str">
        <f>IF(AV12&lt;&gt;"",VLOOKUP(AV12,#REF!,'[1]TKB SÁNG'!#REF!,0),"")</f>
        <v/>
      </c>
      <c r="AW13" s="72"/>
      <c r="AX13" s="69"/>
      <c r="BF13" s="61"/>
    </row>
    <row r="14" spans="1:60" s="61" customFormat="1" ht="13" customHeight="1">
      <c r="A14" s="258" t="s">
        <v>3</v>
      </c>
      <c r="B14" s="259">
        <v>1</v>
      </c>
      <c r="C14" s="260" t="s">
        <v>151</v>
      </c>
      <c r="D14" s="211" t="s">
        <v>222</v>
      </c>
      <c r="E14" s="195" t="s">
        <v>14</v>
      </c>
      <c r="F14" s="211" t="s">
        <v>258</v>
      </c>
      <c r="G14" s="211" t="s">
        <v>259</v>
      </c>
      <c r="H14" s="195" t="s">
        <v>13</v>
      </c>
      <c r="I14" s="211" t="s">
        <v>177</v>
      </c>
      <c r="J14" s="211" t="s">
        <v>13</v>
      </c>
      <c r="K14" s="211" t="s">
        <v>14</v>
      </c>
      <c r="L14" s="211" t="s">
        <v>259</v>
      </c>
      <c r="M14" s="211" t="s">
        <v>258</v>
      </c>
      <c r="N14" s="211" t="s">
        <v>230</v>
      </c>
      <c r="O14" s="211" t="s">
        <v>14</v>
      </c>
      <c r="P14" s="211" t="s">
        <v>14</v>
      </c>
      <c r="Q14" s="212" t="s">
        <v>13</v>
      </c>
      <c r="R14" s="212" t="s">
        <v>190</v>
      </c>
      <c r="S14" s="212" t="s">
        <v>230</v>
      </c>
      <c r="T14" s="212" t="s">
        <v>262</v>
      </c>
      <c r="U14" s="212" t="s">
        <v>14</v>
      </c>
      <c r="V14" s="212" t="s">
        <v>258</v>
      </c>
      <c r="W14" s="212" t="s">
        <v>258</v>
      </c>
      <c r="X14" s="212" t="s">
        <v>222</v>
      </c>
      <c r="Y14" s="212" t="s">
        <v>222</v>
      </c>
      <c r="Z14" s="212" t="s">
        <v>230</v>
      </c>
      <c r="AA14" s="212" t="s">
        <v>258</v>
      </c>
      <c r="AB14" s="201" t="s">
        <v>258</v>
      </c>
      <c r="AC14" s="212" t="s">
        <v>258</v>
      </c>
      <c r="AD14" s="212" t="s">
        <v>229</v>
      </c>
      <c r="AE14" s="212" t="s">
        <v>222</v>
      </c>
      <c r="AF14" s="212" t="s">
        <v>16</v>
      </c>
      <c r="AG14" s="212" t="s">
        <v>261</v>
      </c>
      <c r="AH14" s="212" t="s">
        <v>258</v>
      </c>
      <c r="AI14" s="212" t="s">
        <v>190</v>
      </c>
      <c r="AJ14" s="212" t="s">
        <v>258</v>
      </c>
      <c r="AK14" s="212" t="s">
        <v>258</v>
      </c>
      <c r="AL14" s="212" t="s">
        <v>236</v>
      </c>
      <c r="AM14" s="212" t="s">
        <v>237</v>
      </c>
      <c r="AN14" s="212" t="s">
        <v>14</v>
      </c>
      <c r="AO14" s="212" t="s">
        <v>229</v>
      </c>
      <c r="AP14" s="212" t="s">
        <v>222</v>
      </c>
      <c r="AQ14" s="213" t="s">
        <v>190</v>
      </c>
      <c r="AR14" s="196" t="s">
        <v>183</v>
      </c>
      <c r="AS14" s="212"/>
      <c r="AT14" s="74"/>
      <c r="AU14" s="75"/>
      <c r="AV14" s="75"/>
      <c r="AW14" s="75"/>
      <c r="AX14" s="60"/>
    </row>
    <row r="15" spans="1:60" ht="13" customHeight="1">
      <c r="A15" s="250"/>
      <c r="B15" s="253"/>
      <c r="C15" s="255"/>
      <c r="D15" s="197" t="s">
        <v>55</v>
      </c>
      <c r="E15" s="197" t="s">
        <v>189</v>
      </c>
      <c r="F15" s="197" t="s">
        <v>192</v>
      </c>
      <c r="G15" s="197" t="s">
        <v>52</v>
      </c>
      <c r="H15" s="197" t="s">
        <v>88</v>
      </c>
      <c r="I15" s="197" t="s">
        <v>82</v>
      </c>
      <c r="J15" s="197" t="s">
        <v>118</v>
      </c>
      <c r="K15" s="197" t="s">
        <v>158</v>
      </c>
      <c r="L15" s="197" t="s">
        <v>60</v>
      </c>
      <c r="M15" s="197" t="s">
        <v>135</v>
      </c>
      <c r="N15" s="197" t="s">
        <v>51</v>
      </c>
      <c r="O15" s="197" t="s">
        <v>244</v>
      </c>
      <c r="P15" s="197" t="s">
        <v>102</v>
      </c>
      <c r="Q15" s="198" t="s">
        <v>193</v>
      </c>
      <c r="R15" s="198" t="s">
        <v>90</v>
      </c>
      <c r="S15" s="198" t="s">
        <v>207</v>
      </c>
      <c r="T15" s="209" t="s">
        <v>99</v>
      </c>
      <c r="U15" s="198" t="s">
        <v>83</v>
      </c>
      <c r="V15" s="198" t="s">
        <v>157</v>
      </c>
      <c r="W15" s="198" t="s">
        <v>173</v>
      </c>
      <c r="X15" s="198" t="s">
        <v>54</v>
      </c>
      <c r="Y15" s="198" t="s">
        <v>59</v>
      </c>
      <c r="Z15" s="198" t="s">
        <v>56</v>
      </c>
      <c r="AA15" s="198" t="s">
        <v>86</v>
      </c>
      <c r="AB15" s="198" t="s">
        <v>87</v>
      </c>
      <c r="AC15" s="198" t="s">
        <v>75</v>
      </c>
      <c r="AD15" s="198" t="s">
        <v>100</v>
      </c>
      <c r="AE15" s="198" t="s">
        <v>129</v>
      </c>
      <c r="AF15" s="198" t="s">
        <v>115</v>
      </c>
      <c r="AG15" s="198" t="s">
        <v>163</v>
      </c>
      <c r="AH15" s="198" t="s">
        <v>136</v>
      </c>
      <c r="AI15" s="198" t="s">
        <v>137</v>
      </c>
      <c r="AJ15" s="198" t="s">
        <v>124</v>
      </c>
      <c r="AK15" s="198" t="s">
        <v>78</v>
      </c>
      <c r="AL15" s="198" t="s">
        <v>97</v>
      </c>
      <c r="AM15" s="198" t="s">
        <v>187</v>
      </c>
      <c r="AN15" s="198" t="s">
        <v>84</v>
      </c>
      <c r="AO15" s="198" t="s">
        <v>123</v>
      </c>
      <c r="AP15" s="198" t="s">
        <v>57</v>
      </c>
      <c r="AQ15" s="198" t="s">
        <v>213</v>
      </c>
      <c r="AR15" s="198" t="s">
        <v>133</v>
      </c>
      <c r="AS15" s="198" t="s">
        <v>310</v>
      </c>
      <c r="AT15" s="76"/>
      <c r="AU15" s="77"/>
      <c r="AV15" s="78" t="str">
        <f>IF(AV14&lt;&gt;"",VLOOKUP(AV14,#REF!,'[1]TKB SÁNG'!#REF!,0),"")</f>
        <v/>
      </c>
      <c r="AW15" s="77"/>
      <c r="AX15" s="60"/>
      <c r="BF15" s="61"/>
    </row>
    <row r="16" spans="1:60" s="61" customFormat="1" ht="13" customHeight="1">
      <c r="A16" s="250"/>
      <c r="B16" s="200">
        <v>2</v>
      </c>
      <c r="C16" s="256" t="s">
        <v>159</v>
      </c>
      <c r="D16" s="195" t="s">
        <v>190</v>
      </c>
      <c r="E16" s="195" t="s">
        <v>14</v>
      </c>
      <c r="F16" s="195" t="s">
        <v>258</v>
      </c>
      <c r="G16" s="195" t="s">
        <v>177</v>
      </c>
      <c r="H16" s="195" t="s">
        <v>258</v>
      </c>
      <c r="I16" s="195" t="s">
        <v>16</v>
      </c>
      <c r="J16" s="195" t="s">
        <v>13</v>
      </c>
      <c r="K16" s="195" t="s">
        <v>261</v>
      </c>
      <c r="L16" s="195" t="s">
        <v>222</v>
      </c>
      <c r="M16" s="195" t="s">
        <v>258</v>
      </c>
      <c r="N16" s="195" t="s">
        <v>14</v>
      </c>
      <c r="O16" s="195" t="s">
        <v>177</v>
      </c>
      <c r="P16" s="195" t="s">
        <v>230</v>
      </c>
      <c r="Q16" s="201" t="s">
        <v>13</v>
      </c>
      <c r="R16" s="201" t="s">
        <v>222</v>
      </c>
      <c r="S16" s="201" t="s">
        <v>222</v>
      </c>
      <c r="T16" s="201" t="s">
        <v>14</v>
      </c>
      <c r="U16" s="201" t="s">
        <v>236</v>
      </c>
      <c r="V16" s="201" t="s">
        <v>259</v>
      </c>
      <c r="W16" s="201" t="s">
        <v>258</v>
      </c>
      <c r="X16" s="201" t="s">
        <v>14</v>
      </c>
      <c r="Y16" s="201" t="s">
        <v>13</v>
      </c>
      <c r="Z16" s="201" t="s">
        <v>229</v>
      </c>
      <c r="AA16" s="201" t="s">
        <v>258</v>
      </c>
      <c r="AB16" s="201" t="s">
        <v>262</v>
      </c>
      <c r="AC16" s="201" t="s">
        <v>258</v>
      </c>
      <c r="AD16" s="196" t="s">
        <v>13</v>
      </c>
      <c r="AE16" s="196" t="s">
        <v>230</v>
      </c>
      <c r="AF16" s="196" t="s">
        <v>261</v>
      </c>
      <c r="AG16" s="196" t="s">
        <v>222</v>
      </c>
      <c r="AH16" s="196" t="s">
        <v>258</v>
      </c>
      <c r="AI16" s="201" t="s">
        <v>262</v>
      </c>
      <c r="AJ16" s="201" t="s">
        <v>258</v>
      </c>
      <c r="AK16" s="201" t="s">
        <v>258</v>
      </c>
      <c r="AL16" s="196" t="s">
        <v>183</v>
      </c>
      <c r="AM16" s="196" t="s">
        <v>222</v>
      </c>
      <c r="AN16" s="196" t="s">
        <v>229</v>
      </c>
      <c r="AO16" s="196" t="s">
        <v>190</v>
      </c>
      <c r="AP16" s="196" t="s">
        <v>13</v>
      </c>
      <c r="AQ16" s="206" t="s">
        <v>237</v>
      </c>
      <c r="AR16" s="214" t="s">
        <v>229</v>
      </c>
      <c r="AS16" s="196"/>
      <c r="AT16" s="79"/>
      <c r="AU16" s="68"/>
      <c r="AV16" s="68"/>
      <c r="AW16" s="68"/>
      <c r="AX16" s="60"/>
    </row>
    <row r="17" spans="1:58" ht="13" customHeight="1">
      <c r="A17" s="250"/>
      <c r="B17" s="190"/>
      <c r="C17" s="255"/>
      <c r="D17" s="197" t="s">
        <v>90</v>
      </c>
      <c r="E17" s="197" t="s">
        <v>189</v>
      </c>
      <c r="F17" s="197" t="s">
        <v>192</v>
      </c>
      <c r="G17" s="197" t="s">
        <v>82</v>
      </c>
      <c r="H17" s="197" t="s">
        <v>157</v>
      </c>
      <c r="I17" s="197" t="s">
        <v>188</v>
      </c>
      <c r="J17" s="197" t="s">
        <v>118</v>
      </c>
      <c r="K17" s="197" t="s">
        <v>304</v>
      </c>
      <c r="L17" s="197" t="s">
        <v>57</v>
      </c>
      <c r="M17" s="197" t="s">
        <v>135</v>
      </c>
      <c r="N17" s="197" t="s">
        <v>158</v>
      </c>
      <c r="O17" s="197" t="s">
        <v>92</v>
      </c>
      <c r="P17" s="197" t="s">
        <v>51</v>
      </c>
      <c r="Q17" s="198" t="s">
        <v>193</v>
      </c>
      <c r="R17" s="198" t="s">
        <v>54</v>
      </c>
      <c r="S17" s="198" t="s">
        <v>129</v>
      </c>
      <c r="T17" s="198" t="s">
        <v>244</v>
      </c>
      <c r="U17" s="198" t="s">
        <v>83</v>
      </c>
      <c r="V17" s="198" t="s">
        <v>52</v>
      </c>
      <c r="W17" s="198" t="s">
        <v>173</v>
      </c>
      <c r="X17" s="198" t="s">
        <v>84</v>
      </c>
      <c r="Y17" s="198" t="s">
        <v>107</v>
      </c>
      <c r="Z17" s="198" t="s">
        <v>100</v>
      </c>
      <c r="AA17" s="198" t="s">
        <v>86</v>
      </c>
      <c r="AB17" s="198" t="s">
        <v>99</v>
      </c>
      <c r="AC17" s="198" t="s">
        <v>75</v>
      </c>
      <c r="AD17" s="198" t="s">
        <v>88</v>
      </c>
      <c r="AE17" s="198" t="s">
        <v>207</v>
      </c>
      <c r="AF17" s="198" t="s">
        <v>161</v>
      </c>
      <c r="AG17" s="198" t="s">
        <v>58</v>
      </c>
      <c r="AH17" s="198" t="s">
        <v>136</v>
      </c>
      <c r="AI17" s="198" t="s">
        <v>125</v>
      </c>
      <c r="AJ17" s="198" t="s">
        <v>124</v>
      </c>
      <c r="AK17" s="198" t="s">
        <v>78</v>
      </c>
      <c r="AL17" s="198" t="s">
        <v>87</v>
      </c>
      <c r="AM17" s="198" t="s">
        <v>59</v>
      </c>
      <c r="AN17" s="198" t="s">
        <v>95</v>
      </c>
      <c r="AO17" s="198" t="s">
        <v>137</v>
      </c>
      <c r="AP17" s="198" t="s">
        <v>163</v>
      </c>
      <c r="AQ17" s="199" t="s">
        <v>187</v>
      </c>
      <c r="AR17" s="199" t="s">
        <v>123</v>
      </c>
      <c r="AS17" s="198" t="s">
        <v>310</v>
      </c>
      <c r="AT17" s="76"/>
      <c r="AU17" s="77"/>
      <c r="AV17" s="78" t="str">
        <f>IF(AV16&lt;&gt;"",VLOOKUP(AV16,#REF!,'[1]TKB SÁNG'!#REF!,0),"")</f>
        <v/>
      </c>
      <c r="AW17" s="77"/>
      <c r="AX17" s="60"/>
      <c r="BF17" s="61"/>
    </row>
    <row r="18" spans="1:58" s="61" customFormat="1" ht="13" customHeight="1">
      <c r="A18" s="250"/>
      <c r="B18" s="200">
        <v>3</v>
      </c>
      <c r="C18" s="256" t="s">
        <v>162</v>
      </c>
      <c r="D18" s="195" t="s">
        <v>14</v>
      </c>
      <c r="E18" s="195" t="s">
        <v>8</v>
      </c>
      <c r="F18" s="195" t="s">
        <v>222</v>
      </c>
      <c r="G18" s="195" t="s">
        <v>222</v>
      </c>
      <c r="H18" s="195" t="s">
        <v>14</v>
      </c>
      <c r="I18" s="195" t="s">
        <v>230</v>
      </c>
      <c r="J18" s="195" t="s">
        <v>190</v>
      </c>
      <c r="K18" s="195" t="s">
        <v>258</v>
      </c>
      <c r="L18" s="195" t="s">
        <v>261</v>
      </c>
      <c r="M18" s="195" t="s">
        <v>190</v>
      </c>
      <c r="N18" s="195" t="s">
        <v>259</v>
      </c>
      <c r="O18" s="195" t="s">
        <v>177</v>
      </c>
      <c r="P18" s="195" t="s">
        <v>13</v>
      </c>
      <c r="Q18" s="201" t="s">
        <v>222</v>
      </c>
      <c r="R18" s="201" t="s">
        <v>13</v>
      </c>
      <c r="S18" s="201" t="s">
        <v>190</v>
      </c>
      <c r="T18" s="201" t="s">
        <v>258</v>
      </c>
      <c r="U18" s="201" t="s">
        <v>258</v>
      </c>
      <c r="V18" s="201" t="s">
        <v>14</v>
      </c>
      <c r="W18" s="201" t="s">
        <v>230</v>
      </c>
      <c r="X18" s="201" t="s">
        <v>229</v>
      </c>
      <c r="Y18" s="201" t="s">
        <v>262</v>
      </c>
      <c r="Z18" s="201" t="s">
        <v>237</v>
      </c>
      <c r="AA18" s="201" t="s">
        <v>222</v>
      </c>
      <c r="AB18" s="201" t="s">
        <v>16</v>
      </c>
      <c r="AC18" s="201" t="s">
        <v>229</v>
      </c>
      <c r="AD18" s="201" t="s">
        <v>14</v>
      </c>
      <c r="AE18" s="201" t="s">
        <v>13</v>
      </c>
      <c r="AF18" s="201" t="s">
        <v>222</v>
      </c>
      <c r="AG18" s="201" t="s">
        <v>262</v>
      </c>
      <c r="AH18" s="201" t="s">
        <v>237</v>
      </c>
      <c r="AI18" s="201" t="s">
        <v>258</v>
      </c>
      <c r="AJ18" s="201" t="s">
        <v>14</v>
      </c>
      <c r="AK18" s="201" t="s">
        <v>261</v>
      </c>
      <c r="AL18" s="196" t="s">
        <v>262</v>
      </c>
      <c r="AM18" s="215" t="s">
        <v>14</v>
      </c>
      <c r="AN18" s="196" t="s">
        <v>13</v>
      </c>
      <c r="AO18" s="196" t="s">
        <v>258</v>
      </c>
      <c r="AP18" s="196" t="s">
        <v>13</v>
      </c>
      <c r="AQ18" s="206" t="s">
        <v>259</v>
      </c>
      <c r="AR18" s="216" t="s">
        <v>190</v>
      </c>
      <c r="AS18" s="196"/>
      <c r="AT18" s="79"/>
      <c r="AU18" s="68"/>
      <c r="AV18" s="68"/>
      <c r="AW18" s="68"/>
      <c r="AX18" s="60"/>
    </row>
    <row r="19" spans="1:58" ht="13" customHeight="1">
      <c r="A19" s="250"/>
      <c r="B19" s="190"/>
      <c r="C19" s="255"/>
      <c r="D19" s="197" t="s">
        <v>102</v>
      </c>
      <c r="E19" s="197" t="s">
        <v>133</v>
      </c>
      <c r="F19" s="197" t="s">
        <v>55</v>
      </c>
      <c r="G19" s="197" t="s">
        <v>54</v>
      </c>
      <c r="H19" s="197" t="s">
        <v>189</v>
      </c>
      <c r="I19" s="197" t="s">
        <v>56</v>
      </c>
      <c r="J19" s="197" t="s">
        <v>135</v>
      </c>
      <c r="K19" s="197" t="s">
        <v>157</v>
      </c>
      <c r="L19" s="197" t="s">
        <v>161</v>
      </c>
      <c r="M19" s="197" t="s">
        <v>90</v>
      </c>
      <c r="N19" s="197" t="s">
        <v>60</v>
      </c>
      <c r="O19" s="197" t="s">
        <v>92</v>
      </c>
      <c r="P19" s="197" t="s">
        <v>107</v>
      </c>
      <c r="Q19" s="198" t="s">
        <v>129</v>
      </c>
      <c r="R19" s="198" t="s">
        <v>193</v>
      </c>
      <c r="S19" s="198" t="s">
        <v>75</v>
      </c>
      <c r="T19" s="198" t="s">
        <v>86</v>
      </c>
      <c r="U19" s="198" t="s">
        <v>213</v>
      </c>
      <c r="V19" s="198" t="s">
        <v>244</v>
      </c>
      <c r="W19" s="198" t="s">
        <v>207</v>
      </c>
      <c r="X19" s="198" t="s">
        <v>100</v>
      </c>
      <c r="Y19" s="198" t="s">
        <v>99</v>
      </c>
      <c r="Z19" s="198" t="s">
        <v>187</v>
      </c>
      <c r="AA19" s="198" t="s">
        <v>59</v>
      </c>
      <c r="AB19" s="198" t="s">
        <v>88</v>
      </c>
      <c r="AC19" s="198" t="s">
        <v>95</v>
      </c>
      <c r="AD19" s="198" t="s">
        <v>83</v>
      </c>
      <c r="AE19" s="198" t="s">
        <v>188</v>
      </c>
      <c r="AF19" s="198" t="s">
        <v>57</v>
      </c>
      <c r="AG19" s="198" t="s">
        <v>125</v>
      </c>
      <c r="AH19" s="198" t="s">
        <v>97</v>
      </c>
      <c r="AI19" s="198" t="s">
        <v>136</v>
      </c>
      <c r="AJ19" s="198" t="s">
        <v>307</v>
      </c>
      <c r="AK19" s="198" t="s">
        <v>304</v>
      </c>
      <c r="AL19" s="198" t="s">
        <v>156</v>
      </c>
      <c r="AM19" s="198" t="s">
        <v>154</v>
      </c>
      <c r="AN19" s="198" t="s">
        <v>115</v>
      </c>
      <c r="AO19" s="198" t="s">
        <v>124</v>
      </c>
      <c r="AP19" s="198" t="s">
        <v>163</v>
      </c>
      <c r="AQ19" s="199" t="s">
        <v>52</v>
      </c>
      <c r="AR19" s="198" t="s">
        <v>137</v>
      </c>
      <c r="AS19" s="198" t="s">
        <v>310</v>
      </c>
      <c r="AT19" s="76"/>
      <c r="AU19" s="77"/>
      <c r="AV19" s="78" t="str">
        <f>IF(AV18&lt;&gt;"",VLOOKUP(AV18,#REF!,'[1]TKB SÁNG'!#REF!,0),"")</f>
        <v/>
      </c>
      <c r="AW19" s="77"/>
      <c r="AX19" s="60"/>
      <c r="BF19" s="61"/>
    </row>
    <row r="20" spans="1:58" s="61" customFormat="1" ht="12.75" customHeight="1">
      <c r="A20" s="250"/>
      <c r="B20" s="200">
        <v>4</v>
      </c>
      <c r="C20" s="256" t="s">
        <v>164</v>
      </c>
      <c r="D20" s="217" t="s">
        <v>259</v>
      </c>
      <c r="E20" s="217" t="s">
        <v>259</v>
      </c>
      <c r="F20" s="217" t="s">
        <v>230</v>
      </c>
      <c r="G20" s="217" t="s">
        <v>261</v>
      </c>
      <c r="H20" s="217" t="s">
        <v>261</v>
      </c>
      <c r="I20" s="217" t="s">
        <v>222</v>
      </c>
      <c r="J20" s="217" t="s">
        <v>261</v>
      </c>
      <c r="K20" s="217" t="s">
        <v>258</v>
      </c>
      <c r="L20" s="217" t="s">
        <v>190</v>
      </c>
      <c r="M20" s="217" t="s">
        <v>177</v>
      </c>
      <c r="N20" s="217" t="s">
        <v>222</v>
      </c>
      <c r="O20" s="217" t="s">
        <v>272</v>
      </c>
      <c r="P20" s="217" t="s">
        <v>13</v>
      </c>
      <c r="Q20" s="215" t="s">
        <v>177</v>
      </c>
      <c r="R20" s="215" t="s">
        <v>13</v>
      </c>
      <c r="S20" s="215" t="s">
        <v>258</v>
      </c>
      <c r="T20" s="215" t="s">
        <v>258</v>
      </c>
      <c r="U20" s="215" t="s">
        <v>262</v>
      </c>
      <c r="V20" s="215" t="s">
        <v>237</v>
      </c>
      <c r="W20" s="215" t="s">
        <v>222</v>
      </c>
      <c r="X20" s="215" t="s">
        <v>258</v>
      </c>
      <c r="Y20" s="215" t="s">
        <v>229</v>
      </c>
      <c r="Z20" s="215" t="s">
        <v>258</v>
      </c>
      <c r="AA20" s="215" t="s">
        <v>14</v>
      </c>
      <c r="AB20" s="215" t="s">
        <v>222</v>
      </c>
      <c r="AC20" s="215" t="s">
        <v>13</v>
      </c>
      <c r="AD20" s="215" t="s">
        <v>230</v>
      </c>
      <c r="AE20" s="215" t="s">
        <v>229</v>
      </c>
      <c r="AF20" s="215" t="s">
        <v>258</v>
      </c>
      <c r="AG20" s="216" t="s">
        <v>237</v>
      </c>
      <c r="AH20" s="216" t="s">
        <v>222</v>
      </c>
      <c r="AI20" s="215" t="s">
        <v>258</v>
      </c>
      <c r="AJ20" s="215" t="s">
        <v>14</v>
      </c>
      <c r="AK20" s="215" t="s">
        <v>13</v>
      </c>
      <c r="AL20" s="215" t="s">
        <v>258</v>
      </c>
      <c r="AM20" s="215" t="s">
        <v>190</v>
      </c>
      <c r="AN20" s="215" t="s">
        <v>13</v>
      </c>
      <c r="AO20" s="215" t="s">
        <v>262</v>
      </c>
      <c r="AP20" s="215" t="s">
        <v>258</v>
      </c>
      <c r="AQ20" s="215" t="s">
        <v>229</v>
      </c>
      <c r="AR20" s="215" t="s">
        <v>14</v>
      </c>
      <c r="AS20" s="215"/>
      <c r="AT20" s="79"/>
      <c r="AU20" s="68"/>
      <c r="AV20" s="68"/>
      <c r="AW20" s="68"/>
      <c r="AX20" s="60"/>
    </row>
    <row r="21" spans="1:58" ht="13" customHeight="1">
      <c r="A21" s="250"/>
      <c r="B21" s="190"/>
      <c r="C21" s="255"/>
      <c r="D21" s="197" t="s">
        <v>60</v>
      </c>
      <c r="E21" s="197" t="s">
        <v>52</v>
      </c>
      <c r="F21" s="197" t="s">
        <v>51</v>
      </c>
      <c r="G21" s="197" t="s">
        <v>163</v>
      </c>
      <c r="H21" s="197" t="s">
        <v>161</v>
      </c>
      <c r="I21" s="197" t="s">
        <v>129</v>
      </c>
      <c r="J21" s="197" t="s">
        <v>304</v>
      </c>
      <c r="K21" s="197" t="s">
        <v>157</v>
      </c>
      <c r="L21" s="197" t="s">
        <v>90</v>
      </c>
      <c r="M21" s="197" t="s">
        <v>92</v>
      </c>
      <c r="N21" s="197" t="s">
        <v>57</v>
      </c>
      <c r="O21" s="197" t="s">
        <v>75</v>
      </c>
      <c r="P21" s="197" t="s">
        <v>107</v>
      </c>
      <c r="Q21" s="198" t="s">
        <v>93</v>
      </c>
      <c r="R21" s="198" t="s">
        <v>193</v>
      </c>
      <c r="S21" s="198" t="s">
        <v>87</v>
      </c>
      <c r="T21" s="198" t="s">
        <v>86</v>
      </c>
      <c r="U21" s="198" t="s">
        <v>99</v>
      </c>
      <c r="V21" s="198" t="s">
        <v>187</v>
      </c>
      <c r="W21" s="198" t="s">
        <v>59</v>
      </c>
      <c r="X21" s="198" t="s">
        <v>173</v>
      </c>
      <c r="Y21" s="198" t="s">
        <v>95</v>
      </c>
      <c r="Z21" s="198" t="s">
        <v>78</v>
      </c>
      <c r="AA21" s="198" t="s">
        <v>244</v>
      </c>
      <c r="AB21" s="198" t="s">
        <v>54</v>
      </c>
      <c r="AC21" s="198" t="s">
        <v>188</v>
      </c>
      <c r="AD21" s="198" t="s">
        <v>56</v>
      </c>
      <c r="AE21" s="198" t="s">
        <v>100</v>
      </c>
      <c r="AF21" s="198" t="s">
        <v>133</v>
      </c>
      <c r="AG21" s="198" t="s">
        <v>97</v>
      </c>
      <c r="AH21" s="198" t="s">
        <v>58</v>
      </c>
      <c r="AI21" s="198" t="s">
        <v>136</v>
      </c>
      <c r="AJ21" s="198" t="s">
        <v>307</v>
      </c>
      <c r="AK21" s="198" t="s">
        <v>118</v>
      </c>
      <c r="AL21" s="198" t="s">
        <v>135</v>
      </c>
      <c r="AM21" s="198" t="s">
        <v>137</v>
      </c>
      <c r="AN21" s="198" t="s">
        <v>115</v>
      </c>
      <c r="AO21" s="198" t="s">
        <v>156</v>
      </c>
      <c r="AP21" s="198" t="s">
        <v>213</v>
      </c>
      <c r="AQ21" s="198" t="s">
        <v>123</v>
      </c>
      <c r="AR21" s="198" t="s">
        <v>131</v>
      </c>
      <c r="AS21" s="198" t="s">
        <v>310</v>
      </c>
      <c r="AT21" s="80"/>
      <c r="AU21" s="81"/>
      <c r="AV21" s="81"/>
      <c r="AW21" s="81"/>
      <c r="AX21" s="60"/>
      <c r="BF21" s="61"/>
    </row>
    <row r="22" spans="1:58" s="61" customFormat="1" ht="13" customHeight="1">
      <c r="A22" s="250"/>
      <c r="B22" s="200">
        <v>5</v>
      </c>
      <c r="C22" s="256" t="s">
        <v>166</v>
      </c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5"/>
      <c r="R22" s="215" t="s">
        <v>229</v>
      </c>
      <c r="S22" s="215"/>
      <c r="T22" s="215"/>
      <c r="U22" s="215"/>
      <c r="V22" s="215"/>
      <c r="W22" s="215"/>
      <c r="X22" s="215"/>
      <c r="Y22" s="215"/>
      <c r="Z22" s="216"/>
      <c r="AA22" s="215"/>
      <c r="AB22" s="215"/>
      <c r="AC22" s="215"/>
      <c r="AD22" s="215"/>
      <c r="AE22" s="215" t="s">
        <v>14</v>
      </c>
      <c r="AF22" s="216" t="s">
        <v>258</v>
      </c>
      <c r="AG22" s="215" t="s">
        <v>183</v>
      </c>
      <c r="AH22" s="216" t="s">
        <v>262</v>
      </c>
      <c r="AI22" s="214" t="s">
        <v>259</v>
      </c>
      <c r="AJ22" s="214" t="s">
        <v>13</v>
      </c>
      <c r="AK22" s="214" t="s">
        <v>13</v>
      </c>
      <c r="AL22" s="214" t="s">
        <v>273</v>
      </c>
      <c r="AM22" s="214" t="s">
        <v>230</v>
      </c>
      <c r="AN22" s="214" t="s">
        <v>236</v>
      </c>
      <c r="AO22" s="214" t="s">
        <v>14</v>
      </c>
      <c r="AP22" s="214" t="s">
        <v>258</v>
      </c>
      <c r="AQ22" s="214" t="s">
        <v>258</v>
      </c>
      <c r="AR22" s="214" t="s">
        <v>14</v>
      </c>
      <c r="AS22" s="214"/>
      <c r="AT22" s="79"/>
      <c r="AU22" s="68"/>
      <c r="AV22" s="68"/>
      <c r="AW22" s="68"/>
      <c r="AX22" s="60"/>
    </row>
    <row r="23" spans="1:58" ht="13" customHeight="1" thickBot="1">
      <c r="A23" s="251"/>
      <c r="B23" s="207"/>
      <c r="C23" s="261"/>
      <c r="D23" s="218" t="s">
        <v>310</v>
      </c>
      <c r="E23" s="218" t="s">
        <v>310</v>
      </c>
      <c r="F23" s="218" t="s">
        <v>310</v>
      </c>
      <c r="G23" s="218" t="s">
        <v>310</v>
      </c>
      <c r="H23" s="218" t="s">
        <v>310</v>
      </c>
      <c r="I23" s="218" t="s">
        <v>310</v>
      </c>
      <c r="J23" s="218" t="s">
        <v>310</v>
      </c>
      <c r="K23" s="218" t="s">
        <v>310</v>
      </c>
      <c r="L23" s="218" t="s">
        <v>310</v>
      </c>
      <c r="M23" s="218" t="s">
        <v>310</v>
      </c>
      <c r="N23" s="218" t="s">
        <v>310</v>
      </c>
      <c r="O23" s="218" t="s">
        <v>310</v>
      </c>
      <c r="P23" s="218" t="s">
        <v>310</v>
      </c>
      <c r="Q23" s="210" t="s">
        <v>310</v>
      </c>
      <c r="R23" s="210" t="s">
        <v>106</v>
      </c>
      <c r="S23" s="210" t="s">
        <v>310</v>
      </c>
      <c r="T23" s="210" t="s">
        <v>310</v>
      </c>
      <c r="U23" s="210" t="s">
        <v>310</v>
      </c>
      <c r="V23" s="210" t="s">
        <v>310</v>
      </c>
      <c r="W23" s="210" t="s">
        <v>310</v>
      </c>
      <c r="X23" s="210" t="s">
        <v>310</v>
      </c>
      <c r="Y23" s="210" t="s">
        <v>310</v>
      </c>
      <c r="Z23" s="210" t="s">
        <v>310</v>
      </c>
      <c r="AA23" s="210" t="s">
        <v>310</v>
      </c>
      <c r="AB23" s="210" t="s">
        <v>310</v>
      </c>
      <c r="AC23" s="210" t="s">
        <v>310</v>
      </c>
      <c r="AD23" s="210" t="s">
        <v>310</v>
      </c>
      <c r="AE23" s="210" t="s">
        <v>189</v>
      </c>
      <c r="AF23" s="210" t="s">
        <v>133</v>
      </c>
      <c r="AG23" s="210" t="s">
        <v>87</v>
      </c>
      <c r="AH23" s="210" t="s">
        <v>156</v>
      </c>
      <c r="AI23" s="219" t="s">
        <v>60</v>
      </c>
      <c r="AJ23" s="219" t="s">
        <v>161</v>
      </c>
      <c r="AK23" s="219" t="s">
        <v>118</v>
      </c>
      <c r="AL23" s="219" t="s">
        <v>97</v>
      </c>
      <c r="AM23" s="219" t="s">
        <v>56</v>
      </c>
      <c r="AN23" s="219" t="s">
        <v>121</v>
      </c>
      <c r="AO23" s="219" t="s">
        <v>165</v>
      </c>
      <c r="AP23" s="210" t="s">
        <v>213</v>
      </c>
      <c r="AQ23" s="219" t="s">
        <v>78</v>
      </c>
      <c r="AR23" s="219" t="s">
        <v>131</v>
      </c>
      <c r="AS23" s="219" t="s">
        <v>310</v>
      </c>
      <c r="AT23" s="76"/>
      <c r="AU23" s="77"/>
      <c r="AV23" s="78" t="str">
        <f>IF(AV22&lt;&gt;"",VLOOKUP(AV22,#REF!,'[1]TKB SÁNG'!#REF!,0),"")</f>
        <v/>
      </c>
      <c r="AW23" s="77"/>
      <c r="AX23" s="60"/>
      <c r="BF23" s="61"/>
    </row>
    <row r="24" spans="1:58" s="61" customFormat="1" ht="13" customHeight="1">
      <c r="A24" s="258" t="s">
        <v>4</v>
      </c>
      <c r="B24" s="259">
        <v>1</v>
      </c>
      <c r="C24" s="257" t="s">
        <v>151</v>
      </c>
      <c r="D24" s="220" t="s">
        <v>177</v>
      </c>
      <c r="E24" s="220" t="s">
        <v>13</v>
      </c>
      <c r="F24" s="220" t="s">
        <v>14</v>
      </c>
      <c r="G24" s="220" t="s">
        <v>14</v>
      </c>
      <c r="H24" s="220" t="s">
        <v>259</v>
      </c>
      <c r="I24" s="220" t="s">
        <v>177</v>
      </c>
      <c r="J24" s="220" t="s">
        <v>177</v>
      </c>
      <c r="K24" s="220" t="s">
        <v>230</v>
      </c>
      <c r="L24" s="220" t="s">
        <v>258</v>
      </c>
      <c r="M24" s="220" t="s">
        <v>222</v>
      </c>
      <c r="N24" s="220" t="s">
        <v>258</v>
      </c>
      <c r="O24" s="220" t="s">
        <v>13</v>
      </c>
      <c r="P24" s="220" t="s">
        <v>177</v>
      </c>
      <c r="Q24" s="196" t="s">
        <v>190</v>
      </c>
      <c r="R24" s="196" t="s">
        <v>14</v>
      </c>
      <c r="S24" s="196" t="s">
        <v>262</v>
      </c>
      <c r="T24" s="196" t="s">
        <v>229</v>
      </c>
      <c r="U24" s="196" t="s">
        <v>222</v>
      </c>
      <c r="V24" s="196" t="s">
        <v>13</v>
      </c>
      <c r="W24" s="196" t="s">
        <v>14</v>
      </c>
      <c r="X24" s="196" t="s">
        <v>13</v>
      </c>
      <c r="Y24" s="196" t="s">
        <v>13</v>
      </c>
      <c r="Z24" s="196" t="s">
        <v>190</v>
      </c>
      <c r="AA24" s="196" t="s">
        <v>14</v>
      </c>
      <c r="AB24" s="196" t="s">
        <v>237</v>
      </c>
      <c r="AC24" s="196" t="s">
        <v>13</v>
      </c>
      <c r="AD24" s="196" t="s">
        <v>258</v>
      </c>
      <c r="AE24" s="196" t="s">
        <v>263</v>
      </c>
      <c r="AF24" s="196" t="s">
        <v>14</v>
      </c>
      <c r="AG24" s="196" t="s">
        <v>14</v>
      </c>
      <c r="AH24" s="196" t="s">
        <v>261</v>
      </c>
      <c r="AI24" s="196" t="s">
        <v>258</v>
      </c>
      <c r="AJ24" s="196" t="s">
        <v>237</v>
      </c>
      <c r="AK24" s="196" t="s">
        <v>229</v>
      </c>
      <c r="AL24" s="196" t="s">
        <v>230</v>
      </c>
      <c r="AM24" s="196" t="s">
        <v>259</v>
      </c>
      <c r="AN24" s="196" t="s">
        <v>190</v>
      </c>
      <c r="AO24" s="196" t="s">
        <v>13</v>
      </c>
      <c r="AP24" s="196" t="s">
        <v>263</v>
      </c>
      <c r="AQ24" s="206" t="s">
        <v>258</v>
      </c>
      <c r="AR24" s="196" t="s">
        <v>222</v>
      </c>
      <c r="AS24" s="196"/>
      <c r="AT24" s="82"/>
      <c r="AU24" s="83"/>
      <c r="AV24" s="83"/>
      <c r="AW24" s="83"/>
      <c r="AX24" s="60"/>
    </row>
    <row r="25" spans="1:58" ht="13" customHeight="1">
      <c r="A25" s="250"/>
      <c r="B25" s="253"/>
      <c r="C25" s="255"/>
      <c r="D25" s="197" t="s">
        <v>93</v>
      </c>
      <c r="E25" s="197" t="s">
        <v>155</v>
      </c>
      <c r="F25" s="197" t="s">
        <v>154</v>
      </c>
      <c r="G25" s="197" t="s">
        <v>206</v>
      </c>
      <c r="H25" s="197" t="s">
        <v>60</v>
      </c>
      <c r="I25" s="197" t="s">
        <v>82</v>
      </c>
      <c r="J25" s="197" t="s">
        <v>92</v>
      </c>
      <c r="K25" s="197" t="s">
        <v>56</v>
      </c>
      <c r="L25" s="197" t="s">
        <v>81</v>
      </c>
      <c r="M25" s="197" t="s">
        <v>54</v>
      </c>
      <c r="N25" s="197" t="s">
        <v>94</v>
      </c>
      <c r="O25" s="197" t="s">
        <v>184</v>
      </c>
      <c r="P25" s="197" t="s">
        <v>77</v>
      </c>
      <c r="Q25" s="198" t="s">
        <v>90</v>
      </c>
      <c r="R25" s="198" t="s">
        <v>189</v>
      </c>
      <c r="S25" s="198" t="s">
        <v>109</v>
      </c>
      <c r="T25" s="198" t="s">
        <v>128</v>
      </c>
      <c r="U25" s="198" t="s">
        <v>129</v>
      </c>
      <c r="V25" s="198" t="s">
        <v>132</v>
      </c>
      <c r="W25" s="198" t="s">
        <v>84</v>
      </c>
      <c r="X25" s="198" t="s">
        <v>153</v>
      </c>
      <c r="Y25" s="198" t="s">
        <v>107</v>
      </c>
      <c r="Z25" s="198" t="s">
        <v>75</v>
      </c>
      <c r="AA25" s="198" t="s">
        <v>244</v>
      </c>
      <c r="AB25" s="198" t="s">
        <v>187</v>
      </c>
      <c r="AC25" s="198" t="s">
        <v>188</v>
      </c>
      <c r="AD25" s="198" t="s">
        <v>139</v>
      </c>
      <c r="AE25" s="198" t="s">
        <v>181</v>
      </c>
      <c r="AF25" s="198" t="s">
        <v>117</v>
      </c>
      <c r="AG25" s="198" t="s">
        <v>131</v>
      </c>
      <c r="AH25" s="198" t="s">
        <v>163</v>
      </c>
      <c r="AI25" s="198" t="s">
        <v>136</v>
      </c>
      <c r="AJ25" s="198" t="s">
        <v>191</v>
      </c>
      <c r="AK25" s="198" t="s">
        <v>95</v>
      </c>
      <c r="AL25" s="198" t="s">
        <v>51</v>
      </c>
      <c r="AM25" s="198" t="s">
        <v>52</v>
      </c>
      <c r="AN25" s="198" t="s">
        <v>137</v>
      </c>
      <c r="AO25" s="198" t="s">
        <v>152</v>
      </c>
      <c r="AP25" s="198" t="s">
        <v>111</v>
      </c>
      <c r="AQ25" s="199" t="s">
        <v>78</v>
      </c>
      <c r="AR25" s="198" t="s">
        <v>57</v>
      </c>
      <c r="AS25" s="198"/>
      <c r="AT25" s="76"/>
      <c r="AU25" s="77"/>
      <c r="AV25" s="78" t="str">
        <f>IF(AV24&lt;&gt;"",VLOOKUP(AV24,#REF!,'[1]TKB SÁNG'!#REF!,0),"")</f>
        <v/>
      </c>
      <c r="AW25" s="77"/>
      <c r="AX25" s="60"/>
      <c r="BF25" s="61"/>
    </row>
    <row r="26" spans="1:58" s="61" customFormat="1" ht="13" customHeight="1">
      <c r="A26" s="250"/>
      <c r="B26" s="200">
        <v>2</v>
      </c>
      <c r="C26" s="256" t="s">
        <v>159</v>
      </c>
      <c r="D26" s="195" t="s">
        <v>177</v>
      </c>
      <c r="E26" s="195" t="s">
        <v>177</v>
      </c>
      <c r="F26" s="195" t="s">
        <v>261</v>
      </c>
      <c r="G26" s="221" t="s">
        <v>328</v>
      </c>
      <c r="H26" s="195" t="s">
        <v>190</v>
      </c>
      <c r="I26" s="195" t="s">
        <v>177</v>
      </c>
      <c r="J26" s="195" t="s">
        <v>177</v>
      </c>
      <c r="K26" s="195" t="s">
        <v>222</v>
      </c>
      <c r="L26" s="195" t="s">
        <v>258</v>
      </c>
      <c r="M26" s="195" t="s">
        <v>13</v>
      </c>
      <c r="N26" s="195" t="s">
        <v>14</v>
      </c>
      <c r="O26" s="195" t="s">
        <v>13</v>
      </c>
      <c r="P26" s="195" t="s">
        <v>177</v>
      </c>
      <c r="Q26" s="201" t="s">
        <v>14</v>
      </c>
      <c r="R26" s="201" t="s">
        <v>14</v>
      </c>
      <c r="S26" s="201" t="s">
        <v>296</v>
      </c>
      <c r="T26" s="196" t="s">
        <v>14</v>
      </c>
      <c r="U26" s="196" t="s">
        <v>259</v>
      </c>
      <c r="V26" s="196" t="s">
        <v>13</v>
      </c>
      <c r="W26" s="196" t="s">
        <v>229</v>
      </c>
      <c r="X26" s="196" t="s">
        <v>13</v>
      </c>
      <c r="Y26" s="201" t="s">
        <v>13</v>
      </c>
      <c r="Z26" s="201" t="s">
        <v>222</v>
      </c>
      <c r="AA26" s="201" t="s">
        <v>229</v>
      </c>
      <c r="AB26" s="201" t="s">
        <v>13</v>
      </c>
      <c r="AC26" s="201" t="s">
        <v>13</v>
      </c>
      <c r="AD26" s="201" t="s">
        <v>262</v>
      </c>
      <c r="AE26" s="201" t="s">
        <v>259</v>
      </c>
      <c r="AF26" s="201" t="s">
        <v>14</v>
      </c>
      <c r="AG26" s="196" t="s">
        <v>14</v>
      </c>
      <c r="AH26" s="201" t="s">
        <v>13</v>
      </c>
      <c r="AI26" s="201" t="s">
        <v>258</v>
      </c>
      <c r="AJ26" s="201" t="s">
        <v>261</v>
      </c>
      <c r="AK26" s="196" t="s">
        <v>190</v>
      </c>
      <c r="AL26" s="201" t="s">
        <v>16</v>
      </c>
      <c r="AM26" s="201" t="s">
        <v>297</v>
      </c>
      <c r="AN26" s="201" t="s">
        <v>230</v>
      </c>
      <c r="AO26" s="201" t="s">
        <v>13</v>
      </c>
      <c r="AP26" s="201" t="s">
        <v>222</v>
      </c>
      <c r="AQ26" s="202" t="s">
        <v>258</v>
      </c>
      <c r="AR26" s="201" t="s">
        <v>259</v>
      </c>
      <c r="AS26" s="201"/>
      <c r="AT26" s="79"/>
      <c r="AU26" s="68"/>
      <c r="AV26" s="68"/>
      <c r="AW26" s="68"/>
      <c r="AX26" s="60"/>
    </row>
    <row r="27" spans="1:58" ht="13" customHeight="1">
      <c r="A27" s="250"/>
      <c r="B27" s="190"/>
      <c r="C27" s="255"/>
      <c r="D27" s="197" t="s">
        <v>93</v>
      </c>
      <c r="E27" s="197" t="s">
        <v>181</v>
      </c>
      <c r="F27" s="197" t="s">
        <v>161</v>
      </c>
      <c r="G27" s="222" t="s">
        <v>56</v>
      </c>
      <c r="H27" s="197" t="s">
        <v>75</v>
      </c>
      <c r="I27" s="197" t="s">
        <v>82</v>
      </c>
      <c r="J27" s="197" t="s">
        <v>92</v>
      </c>
      <c r="K27" s="197" t="s">
        <v>129</v>
      </c>
      <c r="L27" s="197" t="s">
        <v>81</v>
      </c>
      <c r="M27" s="197" t="s">
        <v>160</v>
      </c>
      <c r="N27" s="197" t="s">
        <v>158</v>
      </c>
      <c r="O27" s="197" t="s">
        <v>184</v>
      </c>
      <c r="P27" s="197" t="s">
        <v>77</v>
      </c>
      <c r="Q27" s="198" t="s">
        <v>206</v>
      </c>
      <c r="R27" s="198" t="s">
        <v>189</v>
      </c>
      <c r="S27" s="198" t="s">
        <v>191</v>
      </c>
      <c r="T27" s="198" t="s">
        <v>244</v>
      </c>
      <c r="U27" s="198" t="s">
        <v>53</v>
      </c>
      <c r="V27" s="198" t="s">
        <v>132</v>
      </c>
      <c r="W27" s="198" t="s">
        <v>100</v>
      </c>
      <c r="X27" s="198" t="s">
        <v>153</v>
      </c>
      <c r="Y27" s="198" t="s">
        <v>107</v>
      </c>
      <c r="Z27" s="198" t="s">
        <v>54</v>
      </c>
      <c r="AA27" s="198" t="s">
        <v>128</v>
      </c>
      <c r="AB27" s="198" t="s">
        <v>309</v>
      </c>
      <c r="AC27" s="198" t="s">
        <v>188</v>
      </c>
      <c r="AD27" s="198" t="s">
        <v>109</v>
      </c>
      <c r="AE27" s="198" t="s">
        <v>52</v>
      </c>
      <c r="AF27" s="198" t="s">
        <v>117</v>
      </c>
      <c r="AG27" s="198" t="s">
        <v>131</v>
      </c>
      <c r="AH27" s="198" t="s">
        <v>103</v>
      </c>
      <c r="AI27" s="198" t="s">
        <v>136</v>
      </c>
      <c r="AJ27" s="198" t="s">
        <v>163</v>
      </c>
      <c r="AK27" s="198" t="s">
        <v>137</v>
      </c>
      <c r="AL27" s="198" t="s">
        <v>115</v>
      </c>
      <c r="AM27" s="198" t="s">
        <v>122</v>
      </c>
      <c r="AN27" s="198" t="s">
        <v>51</v>
      </c>
      <c r="AO27" s="198" t="s">
        <v>152</v>
      </c>
      <c r="AP27" s="198" t="s">
        <v>57</v>
      </c>
      <c r="AQ27" s="199" t="s">
        <v>78</v>
      </c>
      <c r="AR27" s="198" t="s">
        <v>60</v>
      </c>
      <c r="AS27" s="198"/>
      <c r="AT27" s="76"/>
      <c r="AU27" s="77"/>
      <c r="AV27" s="78" t="str">
        <f>IF(AV26&lt;&gt;"",VLOOKUP(AV26,#REF!,'[1]TKB SÁNG'!#REF!,0),"")</f>
        <v/>
      </c>
      <c r="AW27" s="77"/>
      <c r="AX27" s="60"/>
      <c r="BF27" s="61"/>
    </row>
    <row r="28" spans="1:58" s="61" customFormat="1" ht="13" customHeight="1">
      <c r="A28" s="250"/>
      <c r="B28" s="200">
        <v>3</v>
      </c>
      <c r="C28" s="256" t="s">
        <v>162</v>
      </c>
      <c r="D28" s="195" t="s">
        <v>13</v>
      </c>
      <c r="E28" s="195" t="s">
        <v>258</v>
      </c>
      <c r="F28" s="195" t="s">
        <v>177</v>
      </c>
      <c r="G28" s="195" t="s">
        <v>177</v>
      </c>
      <c r="H28" s="195" t="s">
        <v>222</v>
      </c>
      <c r="I28" s="195" t="s">
        <v>14</v>
      </c>
      <c r="J28" s="195" t="s">
        <v>230</v>
      </c>
      <c r="K28" s="195" t="s">
        <v>177</v>
      </c>
      <c r="L28" s="195" t="s">
        <v>14</v>
      </c>
      <c r="M28" s="195" t="s">
        <v>13</v>
      </c>
      <c r="N28" s="195" t="s">
        <v>177</v>
      </c>
      <c r="O28" s="195" t="s">
        <v>258</v>
      </c>
      <c r="P28" s="195" t="s">
        <v>13</v>
      </c>
      <c r="Q28" s="201" t="s">
        <v>222</v>
      </c>
      <c r="R28" s="201" t="s">
        <v>177</v>
      </c>
      <c r="S28" s="201" t="s">
        <v>259</v>
      </c>
      <c r="T28" s="201" t="s">
        <v>13</v>
      </c>
      <c r="U28" s="201" t="s">
        <v>13</v>
      </c>
      <c r="V28" s="201" t="s">
        <v>229</v>
      </c>
      <c r="W28" s="201" t="s">
        <v>13</v>
      </c>
      <c r="X28" s="201" t="s">
        <v>222</v>
      </c>
      <c r="Y28" s="201" t="s">
        <v>258</v>
      </c>
      <c r="Z28" s="196" t="s">
        <v>258</v>
      </c>
      <c r="AA28" s="201" t="s">
        <v>262</v>
      </c>
      <c r="AB28" s="201" t="s">
        <v>259</v>
      </c>
      <c r="AC28" s="201" t="s">
        <v>190</v>
      </c>
      <c r="AD28" s="201" t="s">
        <v>258</v>
      </c>
      <c r="AE28" s="201" t="s">
        <v>13</v>
      </c>
      <c r="AF28" s="201" t="s">
        <v>190</v>
      </c>
      <c r="AG28" s="196" t="s">
        <v>263</v>
      </c>
      <c r="AH28" s="201" t="s">
        <v>13</v>
      </c>
      <c r="AI28" s="201" t="s">
        <v>230</v>
      </c>
      <c r="AJ28" s="201" t="s">
        <v>13</v>
      </c>
      <c r="AK28" s="201" t="s">
        <v>263</v>
      </c>
      <c r="AL28" s="201" t="s">
        <v>14</v>
      </c>
      <c r="AM28" s="201" t="s">
        <v>183</v>
      </c>
      <c r="AN28" s="201" t="s">
        <v>14</v>
      </c>
      <c r="AO28" s="201" t="s">
        <v>14</v>
      </c>
      <c r="AP28" s="196" t="s">
        <v>229</v>
      </c>
      <c r="AQ28" s="202" t="s">
        <v>237</v>
      </c>
      <c r="AR28" s="201" t="s">
        <v>13</v>
      </c>
      <c r="AS28" s="201"/>
      <c r="AT28" s="79"/>
      <c r="AU28" s="68"/>
      <c r="AV28" s="68"/>
      <c r="AW28" s="68"/>
      <c r="AX28" s="60"/>
    </row>
    <row r="29" spans="1:58" ht="13" customHeight="1">
      <c r="A29" s="250"/>
      <c r="B29" s="190"/>
      <c r="C29" s="255"/>
      <c r="D29" s="197" t="s">
        <v>153</v>
      </c>
      <c r="E29" s="197" t="s">
        <v>133</v>
      </c>
      <c r="F29" s="197" t="s">
        <v>93</v>
      </c>
      <c r="G29" s="197" t="s">
        <v>82</v>
      </c>
      <c r="H29" s="197" t="s">
        <v>57</v>
      </c>
      <c r="I29" s="197" t="s">
        <v>116</v>
      </c>
      <c r="J29" s="197" t="s">
        <v>51</v>
      </c>
      <c r="K29" s="197" t="s">
        <v>77</v>
      </c>
      <c r="L29" s="197" t="s">
        <v>154</v>
      </c>
      <c r="M29" s="197" t="s">
        <v>160</v>
      </c>
      <c r="N29" s="197" t="s">
        <v>181</v>
      </c>
      <c r="O29" s="197" t="s">
        <v>127</v>
      </c>
      <c r="P29" s="197" t="s">
        <v>107</v>
      </c>
      <c r="Q29" s="198" t="s">
        <v>129</v>
      </c>
      <c r="R29" s="198" t="s">
        <v>196</v>
      </c>
      <c r="S29" s="198" t="s">
        <v>53</v>
      </c>
      <c r="T29" s="198" t="s">
        <v>309</v>
      </c>
      <c r="U29" s="198" t="s">
        <v>184</v>
      </c>
      <c r="V29" s="198" t="s">
        <v>128</v>
      </c>
      <c r="W29" s="198" t="s">
        <v>115</v>
      </c>
      <c r="X29" s="198" t="s">
        <v>54</v>
      </c>
      <c r="Y29" s="198" t="s">
        <v>81</v>
      </c>
      <c r="Z29" s="198" t="s">
        <v>78</v>
      </c>
      <c r="AA29" s="198" t="s">
        <v>109</v>
      </c>
      <c r="AB29" s="198" t="s">
        <v>52</v>
      </c>
      <c r="AC29" s="198" t="s">
        <v>75</v>
      </c>
      <c r="AD29" s="198" t="s">
        <v>139</v>
      </c>
      <c r="AE29" s="198" t="s">
        <v>188</v>
      </c>
      <c r="AF29" s="198" t="s">
        <v>137</v>
      </c>
      <c r="AG29" s="198" t="s">
        <v>111</v>
      </c>
      <c r="AH29" s="198" t="s">
        <v>103</v>
      </c>
      <c r="AI29" s="198" t="s">
        <v>56</v>
      </c>
      <c r="AJ29" s="198" t="s">
        <v>161</v>
      </c>
      <c r="AK29" s="198" t="s">
        <v>92</v>
      </c>
      <c r="AL29" s="198" t="s">
        <v>117</v>
      </c>
      <c r="AM29" s="198" t="s">
        <v>136</v>
      </c>
      <c r="AN29" s="198" t="s">
        <v>84</v>
      </c>
      <c r="AO29" s="198" t="s">
        <v>165</v>
      </c>
      <c r="AP29" s="198" t="s">
        <v>122</v>
      </c>
      <c r="AQ29" s="199" t="s">
        <v>187</v>
      </c>
      <c r="AR29" s="198" t="s">
        <v>95</v>
      </c>
      <c r="AS29" s="198"/>
      <c r="AT29" s="76"/>
      <c r="AU29" s="77"/>
      <c r="AV29" s="78" t="str">
        <f>IF(AV28&lt;&gt;"",VLOOKUP(AV28,#REF!,'[1]TKB SÁNG'!#REF!,0),"")</f>
        <v/>
      </c>
      <c r="AW29" s="77"/>
      <c r="AX29" s="60"/>
      <c r="BF29" s="61"/>
    </row>
    <row r="30" spans="1:58" s="61" customFormat="1" ht="13" customHeight="1">
      <c r="A30" s="250"/>
      <c r="B30" s="200">
        <v>4</v>
      </c>
      <c r="C30" s="256" t="s">
        <v>164</v>
      </c>
      <c r="D30" s="195" t="s">
        <v>13</v>
      </c>
      <c r="E30" s="195" t="s">
        <v>258</v>
      </c>
      <c r="F30" s="195" t="s">
        <v>177</v>
      </c>
      <c r="G30" s="195" t="s">
        <v>177</v>
      </c>
      <c r="H30" s="195" t="s">
        <v>230</v>
      </c>
      <c r="I30" s="195" t="s">
        <v>13</v>
      </c>
      <c r="J30" s="195" t="s">
        <v>222</v>
      </c>
      <c r="K30" s="195" t="s">
        <v>14</v>
      </c>
      <c r="L30" s="195" t="s">
        <v>177</v>
      </c>
      <c r="M30" s="195" t="s">
        <v>14</v>
      </c>
      <c r="N30" s="195" t="s">
        <v>177</v>
      </c>
      <c r="O30" s="195" t="s">
        <v>177</v>
      </c>
      <c r="P30" s="195" t="s">
        <v>222</v>
      </c>
      <c r="Q30" s="201" t="s">
        <v>261</v>
      </c>
      <c r="R30" s="201" t="s">
        <v>177</v>
      </c>
      <c r="S30" s="201" t="s">
        <v>229</v>
      </c>
      <c r="T30" s="201" t="s">
        <v>13</v>
      </c>
      <c r="U30" s="201" t="s">
        <v>13</v>
      </c>
      <c r="V30" s="201" t="s">
        <v>262</v>
      </c>
      <c r="W30" s="201" t="s">
        <v>13</v>
      </c>
      <c r="X30" s="201" t="s">
        <v>259</v>
      </c>
      <c r="Y30" s="196" t="s">
        <v>258</v>
      </c>
      <c r="Z30" s="201" t="s">
        <v>258</v>
      </c>
      <c r="AA30" s="201" t="s">
        <v>16</v>
      </c>
      <c r="AB30" s="201" t="s">
        <v>229</v>
      </c>
      <c r="AC30" s="201" t="s">
        <v>262</v>
      </c>
      <c r="AD30" s="201" t="s">
        <v>222</v>
      </c>
      <c r="AE30" s="201" t="s">
        <v>258</v>
      </c>
      <c r="AF30" s="201" t="s">
        <v>259</v>
      </c>
      <c r="AG30" s="201" t="s">
        <v>13</v>
      </c>
      <c r="AH30" s="196" t="s">
        <v>236</v>
      </c>
      <c r="AI30" s="201" t="s">
        <v>13</v>
      </c>
      <c r="AJ30" s="201" t="s">
        <v>13</v>
      </c>
      <c r="AK30" s="201" t="s">
        <v>259</v>
      </c>
      <c r="AL30" s="201" t="s">
        <v>13</v>
      </c>
      <c r="AM30" s="201" t="s">
        <v>190</v>
      </c>
      <c r="AN30" s="201" t="s">
        <v>14</v>
      </c>
      <c r="AO30" s="201" t="s">
        <v>14</v>
      </c>
      <c r="AP30" s="201" t="s">
        <v>13</v>
      </c>
      <c r="AQ30" s="202" t="s">
        <v>222</v>
      </c>
      <c r="AR30" s="201" t="s">
        <v>236</v>
      </c>
      <c r="AS30" s="201"/>
      <c r="AT30" s="79"/>
      <c r="AU30" s="68"/>
      <c r="AV30" s="68"/>
      <c r="AW30" s="68"/>
      <c r="AX30" s="60"/>
    </row>
    <row r="31" spans="1:58" ht="13" customHeight="1">
      <c r="A31" s="250"/>
      <c r="B31" s="190"/>
      <c r="C31" s="255"/>
      <c r="D31" s="197" t="s">
        <v>153</v>
      </c>
      <c r="E31" s="197" t="s">
        <v>133</v>
      </c>
      <c r="F31" s="197" t="s">
        <v>93</v>
      </c>
      <c r="G31" s="197" t="s">
        <v>82</v>
      </c>
      <c r="H31" s="197" t="s">
        <v>51</v>
      </c>
      <c r="I31" s="197" t="s">
        <v>168</v>
      </c>
      <c r="J31" s="197" t="s">
        <v>54</v>
      </c>
      <c r="K31" s="197" t="s">
        <v>158</v>
      </c>
      <c r="L31" s="197" t="s">
        <v>111</v>
      </c>
      <c r="M31" s="197" t="s">
        <v>116</v>
      </c>
      <c r="N31" s="197" t="s">
        <v>181</v>
      </c>
      <c r="O31" s="197" t="s">
        <v>92</v>
      </c>
      <c r="P31" s="197" t="s">
        <v>55</v>
      </c>
      <c r="Q31" s="198" t="s">
        <v>204</v>
      </c>
      <c r="R31" s="198" t="s">
        <v>196</v>
      </c>
      <c r="S31" s="198" t="s">
        <v>100</v>
      </c>
      <c r="T31" s="198" t="s">
        <v>309</v>
      </c>
      <c r="U31" s="198" t="s">
        <v>184</v>
      </c>
      <c r="V31" s="198" t="s">
        <v>109</v>
      </c>
      <c r="W31" s="198" t="s">
        <v>115</v>
      </c>
      <c r="X31" s="198" t="s">
        <v>52</v>
      </c>
      <c r="Y31" s="198" t="s">
        <v>81</v>
      </c>
      <c r="Z31" s="198" t="s">
        <v>78</v>
      </c>
      <c r="AA31" s="198" t="s">
        <v>89</v>
      </c>
      <c r="AB31" s="198" t="s">
        <v>128</v>
      </c>
      <c r="AC31" s="198" t="s">
        <v>77</v>
      </c>
      <c r="AD31" s="198" t="s">
        <v>129</v>
      </c>
      <c r="AE31" s="198" t="s">
        <v>127</v>
      </c>
      <c r="AF31" s="198" t="s">
        <v>60</v>
      </c>
      <c r="AG31" s="198" t="s">
        <v>132</v>
      </c>
      <c r="AH31" s="198" t="s">
        <v>136</v>
      </c>
      <c r="AI31" s="198" t="s">
        <v>152</v>
      </c>
      <c r="AJ31" s="198" t="s">
        <v>161</v>
      </c>
      <c r="AK31" s="198" t="s">
        <v>53</v>
      </c>
      <c r="AL31" s="198" t="s">
        <v>160</v>
      </c>
      <c r="AM31" s="198" t="s">
        <v>137</v>
      </c>
      <c r="AN31" s="198" t="s">
        <v>84</v>
      </c>
      <c r="AO31" s="198" t="s">
        <v>165</v>
      </c>
      <c r="AP31" s="198" t="s">
        <v>163</v>
      </c>
      <c r="AQ31" s="199" t="s">
        <v>57</v>
      </c>
      <c r="AR31" s="198" t="s">
        <v>95</v>
      </c>
      <c r="AS31" s="198"/>
      <c r="AT31" s="76"/>
      <c r="AU31" s="77"/>
      <c r="AV31" s="78" t="str">
        <f>IF(AV30&lt;&gt;"",VLOOKUP(AV30,#REF!,'[1]TKB SÁNG'!#REF!,0),"")</f>
        <v/>
      </c>
      <c r="AW31" s="77"/>
      <c r="AX31" s="60"/>
      <c r="BF31" s="61"/>
    </row>
    <row r="32" spans="1:58" s="61" customFormat="1" ht="13" customHeight="1">
      <c r="A32" s="250"/>
      <c r="B32" s="200">
        <v>5</v>
      </c>
      <c r="C32" s="256" t="s">
        <v>166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201"/>
      <c r="R32" s="201" t="s">
        <v>298</v>
      </c>
      <c r="S32" s="201"/>
      <c r="T32" s="201"/>
      <c r="U32" s="201"/>
      <c r="V32" s="201"/>
      <c r="W32" s="201"/>
      <c r="X32" s="201"/>
      <c r="Y32" s="201"/>
      <c r="Z32" s="196"/>
      <c r="AA32" s="201"/>
      <c r="AB32" s="201"/>
      <c r="AC32" s="201"/>
      <c r="AD32" s="201"/>
      <c r="AE32" s="201" t="s">
        <v>258</v>
      </c>
      <c r="AF32" s="201" t="s">
        <v>229</v>
      </c>
      <c r="AG32" s="196" t="s">
        <v>13</v>
      </c>
      <c r="AH32" s="196" t="s">
        <v>16</v>
      </c>
      <c r="AI32" s="201" t="s">
        <v>261</v>
      </c>
      <c r="AJ32" s="201" t="s">
        <v>14</v>
      </c>
      <c r="AK32" s="201" t="s">
        <v>236</v>
      </c>
      <c r="AL32" s="201" t="s">
        <v>13</v>
      </c>
      <c r="AM32" s="201" t="s">
        <v>263</v>
      </c>
      <c r="AN32" s="201" t="s">
        <v>259</v>
      </c>
      <c r="AO32" s="201" t="s">
        <v>236</v>
      </c>
      <c r="AP32" s="201" t="s">
        <v>183</v>
      </c>
      <c r="AQ32" s="202" t="s">
        <v>14</v>
      </c>
      <c r="AR32" s="201" t="s">
        <v>16</v>
      </c>
      <c r="AS32" s="201"/>
      <c r="AT32" s="79"/>
      <c r="AU32" s="68"/>
      <c r="AV32" s="68"/>
      <c r="AW32" s="68"/>
      <c r="AX32" s="60"/>
    </row>
    <row r="33" spans="1:58" ht="13" customHeight="1" thickBot="1">
      <c r="A33" s="251"/>
      <c r="B33" s="207"/>
      <c r="C33" s="257"/>
      <c r="D33" s="218" t="s">
        <v>310</v>
      </c>
      <c r="E33" s="218" t="s">
        <v>310</v>
      </c>
      <c r="F33" s="218" t="s">
        <v>310</v>
      </c>
      <c r="G33" s="218" t="s">
        <v>310</v>
      </c>
      <c r="H33" s="218" t="s">
        <v>310</v>
      </c>
      <c r="I33" s="218" t="s">
        <v>310</v>
      </c>
      <c r="J33" s="218" t="s">
        <v>310</v>
      </c>
      <c r="K33" s="218" t="s">
        <v>310</v>
      </c>
      <c r="L33" s="218" t="s">
        <v>310</v>
      </c>
      <c r="M33" s="218" t="s">
        <v>310</v>
      </c>
      <c r="N33" s="218" t="s">
        <v>310</v>
      </c>
      <c r="O33" s="218" t="s">
        <v>310</v>
      </c>
      <c r="P33" s="218" t="s">
        <v>310</v>
      </c>
      <c r="Q33" s="210" t="s">
        <v>310</v>
      </c>
      <c r="R33" s="210" t="s">
        <v>126</v>
      </c>
      <c r="S33" s="210" t="s">
        <v>310</v>
      </c>
      <c r="T33" s="210" t="s">
        <v>310</v>
      </c>
      <c r="U33" s="210" t="s">
        <v>310</v>
      </c>
      <c r="V33" s="210" t="s">
        <v>310</v>
      </c>
      <c r="W33" s="210" t="s">
        <v>310</v>
      </c>
      <c r="X33" s="210" t="s">
        <v>310</v>
      </c>
      <c r="Y33" s="210" t="s">
        <v>310</v>
      </c>
      <c r="Z33" s="210" t="s">
        <v>310</v>
      </c>
      <c r="AA33" s="210" t="s">
        <v>310</v>
      </c>
      <c r="AB33" s="210" t="s">
        <v>310</v>
      </c>
      <c r="AC33" s="210" t="s">
        <v>310</v>
      </c>
      <c r="AD33" s="210" t="s">
        <v>310</v>
      </c>
      <c r="AE33" s="210" t="s">
        <v>127</v>
      </c>
      <c r="AF33" s="210" t="s">
        <v>122</v>
      </c>
      <c r="AG33" s="210" t="s">
        <v>132</v>
      </c>
      <c r="AH33" s="210" t="s">
        <v>309</v>
      </c>
      <c r="AI33" s="210" t="s">
        <v>161</v>
      </c>
      <c r="AJ33" s="210" t="s">
        <v>307</v>
      </c>
      <c r="AK33" s="210" t="s">
        <v>117</v>
      </c>
      <c r="AL33" s="210" t="s">
        <v>160</v>
      </c>
      <c r="AM33" s="210" t="s">
        <v>111</v>
      </c>
      <c r="AN33" s="210" t="s">
        <v>60</v>
      </c>
      <c r="AO33" s="210" t="s">
        <v>152</v>
      </c>
      <c r="AP33" s="210" t="s">
        <v>133</v>
      </c>
      <c r="AQ33" s="219" t="s">
        <v>84</v>
      </c>
      <c r="AR33" s="210" t="s">
        <v>115</v>
      </c>
      <c r="AS33" s="210"/>
      <c r="AT33" s="84"/>
      <c r="AU33" s="85"/>
      <c r="AV33" s="85"/>
      <c r="AW33" s="85"/>
      <c r="AX33" s="60"/>
      <c r="BF33" s="61"/>
    </row>
    <row r="34" spans="1:58" s="61" customFormat="1" ht="13" customHeight="1">
      <c r="A34" s="258" t="s">
        <v>5</v>
      </c>
      <c r="B34" s="259">
        <v>1</v>
      </c>
      <c r="C34" s="260" t="s">
        <v>151</v>
      </c>
      <c r="D34" s="220" t="s">
        <v>258</v>
      </c>
      <c r="E34" s="220" t="s">
        <v>14</v>
      </c>
      <c r="F34" s="220" t="s">
        <v>281</v>
      </c>
      <c r="G34" s="220" t="s">
        <v>13</v>
      </c>
      <c r="H34" s="220" t="s">
        <v>13</v>
      </c>
      <c r="I34" s="220" t="s">
        <v>222</v>
      </c>
      <c r="J34" s="220" t="s">
        <v>13</v>
      </c>
      <c r="K34" s="220" t="s">
        <v>258</v>
      </c>
      <c r="L34" s="220" t="s">
        <v>258</v>
      </c>
      <c r="M34" s="220" t="s">
        <v>258</v>
      </c>
      <c r="N34" s="220" t="s">
        <v>13</v>
      </c>
      <c r="O34" s="220" t="s">
        <v>259</v>
      </c>
      <c r="P34" s="220" t="s">
        <v>14</v>
      </c>
      <c r="Q34" s="196" t="s">
        <v>177</v>
      </c>
      <c r="R34" s="196" t="s">
        <v>225</v>
      </c>
      <c r="S34" s="196" t="s">
        <v>13</v>
      </c>
      <c r="T34" s="196" t="s">
        <v>190</v>
      </c>
      <c r="U34" s="196" t="s">
        <v>258</v>
      </c>
      <c r="V34" s="196" t="s">
        <v>222</v>
      </c>
      <c r="W34" s="196" t="s">
        <v>262</v>
      </c>
      <c r="X34" s="196" t="s">
        <v>258</v>
      </c>
      <c r="Y34" s="196" t="s">
        <v>262</v>
      </c>
      <c r="Z34" s="196" t="s">
        <v>258</v>
      </c>
      <c r="AA34" s="196" t="s">
        <v>230</v>
      </c>
      <c r="AB34" s="196" t="s">
        <v>230</v>
      </c>
      <c r="AC34" s="196" t="s">
        <v>183</v>
      </c>
      <c r="AD34" s="196" t="s">
        <v>237</v>
      </c>
      <c r="AE34" s="196" t="s">
        <v>190</v>
      </c>
      <c r="AF34" s="196" t="s">
        <v>13</v>
      </c>
      <c r="AG34" s="196" t="s">
        <v>14</v>
      </c>
      <c r="AH34" s="196" t="s">
        <v>258</v>
      </c>
      <c r="AI34" s="196" t="s">
        <v>190</v>
      </c>
      <c r="AJ34" s="196" t="s">
        <v>230</v>
      </c>
      <c r="AK34" s="196" t="s">
        <v>237</v>
      </c>
      <c r="AL34" s="196" t="s">
        <v>222</v>
      </c>
      <c r="AM34" s="196" t="s">
        <v>236</v>
      </c>
      <c r="AN34" s="196" t="s">
        <v>13</v>
      </c>
      <c r="AO34" s="196" t="s">
        <v>261</v>
      </c>
      <c r="AP34" s="196" t="s">
        <v>16</v>
      </c>
      <c r="AQ34" s="206" t="s">
        <v>13</v>
      </c>
      <c r="AR34" s="196" t="s">
        <v>258</v>
      </c>
      <c r="AS34" s="201" t="s">
        <v>298</v>
      </c>
      <c r="AT34" s="86"/>
      <c r="AU34" s="87"/>
      <c r="AV34" s="87"/>
      <c r="AW34" s="87"/>
      <c r="AX34" s="88"/>
    </row>
    <row r="35" spans="1:58" ht="13" customHeight="1">
      <c r="A35" s="262"/>
      <c r="B35" s="253"/>
      <c r="C35" s="255"/>
      <c r="D35" s="197" t="s">
        <v>124</v>
      </c>
      <c r="E35" s="197" t="s">
        <v>189</v>
      </c>
      <c r="F35" s="197" t="s">
        <v>310</v>
      </c>
      <c r="G35" s="197" t="s">
        <v>304</v>
      </c>
      <c r="H35" s="197" t="s">
        <v>88</v>
      </c>
      <c r="I35" s="197" t="s">
        <v>129</v>
      </c>
      <c r="J35" s="197" t="s">
        <v>118</v>
      </c>
      <c r="K35" s="197" t="s">
        <v>157</v>
      </c>
      <c r="L35" s="197" t="s">
        <v>81</v>
      </c>
      <c r="M35" s="197" t="s">
        <v>135</v>
      </c>
      <c r="N35" s="197" t="s">
        <v>152</v>
      </c>
      <c r="O35" s="197" t="s">
        <v>52</v>
      </c>
      <c r="P35" s="197" t="s">
        <v>102</v>
      </c>
      <c r="Q35" s="198" t="s">
        <v>93</v>
      </c>
      <c r="R35" s="198" t="s">
        <v>96</v>
      </c>
      <c r="S35" s="198" t="s">
        <v>76</v>
      </c>
      <c r="T35" s="198" t="s">
        <v>75</v>
      </c>
      <c r="U35" s="198" t="s">
        <v>213</v>
      </c>
      <c r="V35" s="198" t="s">
        <v>54</v>
      </c>
      <c r="W35" s="198" t="s">
        <v>77</v>
      </c>
      <c r="X35" s="198" t="s">
        <v>173</v>
      </c>
      <c r="Y35" s="198" t="s">
        <v>99</v>
      </c>
      <c r="Z35" s="198" t="s">
        <v>78</v>
      </c>
      <c r="AA35" s="198" t="s">
        <v>207</v>
      </c>
      <c r="AB35" s="198" t="s">
        <v>56</v>
      </c>
      <c r="AC35" s="198" t="s">
        <v>127</v>
      </c>
      <c r="AD35" s="198" t="s">
        <v>97</v>
      </c>
      <c r="AE35" s="198" t="s">
        <v>139</v>
      </c>
      <c r="AF35" s="198" t="s">
        <v>119</v>
      </c>
      <c r="AG35" s="198" t="s">
        <v>131</v>
      </c>
      <c r="AH35" s="198" t="s">
        <v>136</v>
      </c>
      <c r="AI35" s="198" t="s">
        <v>137</v>
      </c>
      <c r="AJ35" s="198" t="s">
        <v>51</v>
      </c>
      <c r="AK35" s="198" t="s">
        <v>114</v>
      </c>
      <c r="AL35" s="198" t="s">
        <v>59</v>
      </c>
      <c r="AM35" s="198" t="s">
        <v>120</v>
      </c>
      <c r="AN35" s="198" t="s">
        <v>115</v>
      </c>
      <c r="AO35" s="198" t="s">
        <v>163</v>
      </c>
      <c r="AP35" s="198" t="s">
        <v>89</v>
      </c>
      <c r="AQ35" s="199" t="s">
        <v>113</v>
      </c>
      <c r="AR35" s="198" t="s">
        <v>133</v>
      </c>
      <c r="AS35" s="198" t="s">
        <v>167</v>
      </c>
      <c r="AT35" s="80"/>
      <c r="AU35" s="81"/>
      <c r="AV35" s="81"/>
      <c r="AW35" s="81"/>
      <c r="AX35" s="60"/>
      <c r="BF35" s="61"/>
    </row>
    <row r="36" spans="1:58" s="61" customFormat="1" ht="13" customHeight="1">
      <c r="A36" s="262"/>
      <c r="B36" s="200">
        <v>2</v>
      </c>
      <c r="C36" s="256" t="s">
        <v>159</v>
      </c>
      <c r="D36" s="195" t="s">
        <v>14</v>
      </c>
      <c r="E36" s="220" t="s">
        <v>222</v>
      </c>
      <c r="F36" s="220" t="s">
        <v>281</v>
      </c>
      <c r="G36" s="220" t="s">
        <v>13</v>
      </c>
      <c r="H36" s="220" t="s">
        <v>13</v>
      </c>
      <c r="I36" s="220" t="s">
        <v>183</v>
      </c>
      <c r="J36" s="220" t="s">
        <v>258</v>
      </c>
      <c r="K36" s="220" t="s">
        <v>259</v>
      </c>
      <c r="L36" s="220" t="s">
        <v>230</v>
      </c>
      <c r="M36" s="220" t="s">
        <v>230</v>
      </c>
      <c r="N36" s="220" t="s">
        <v>258</v>
      </c>
      <c r="O36" s="220" t="s">
        <v>222</v>
      </c>
      <c r="P36" s="220" t="s">
        <v>258</v>
      </c>
      <c r="Q36" s="196" t="s">
        <v>177</v>
      </c>
      <c r="R36" s="201" t="s">
        <v>14</v>
      </c>
      <c r="S36" s="201" t="s">
        <v>13</v>
      </c>
      <c r="T36" s="201" t="s">
        <v>237</v>
      </c>
      <c r="U36" s="201" t="s">
        <v>258</v>
      </c>
      <c r="V36" s="201" t="s">
        <v>13</v>
      </c>
      <c r="W36" s="201" t="s">
        <v>237</v>
      </c>
      <c r="X36" s="201" t="s">
        <v>258</v>
      </c>
      <c r="Y36" s="201" t="s">
        <v>236</v>
      </c>
      <c r="Z36" s="196" t="s">
        <v>262</v>
      </c>
      <c r="AA36" s="201" t="s">
        <v>222</v>
      </c>
      <c r="AB36" s="201" t="s">
        <v>13</v>
      </c>
      <c r="AC36" s="201" t="s">
        <v>16</v>
      </c>
      <c r="AD36" s="201" t="s">
        <v>190</v>
      </c>
      <c r="AE36" s="201" t="s">
        <v>262</v>
      </c>
      <c r="AF36" s="201" t="s">
        <v>225</v>
      </c>
      <c r="AG36" s="201" t="s">
        <v>261</v>
      </c>
      <c r="AH36" s="201" t="s">
        <v>13</v>
      </c>
      <c r="AI36" s="201" t="s">
        <v>261</v>
      </c>
      <c r="AJ36" s="201" t="s">
        <v>258</v>
      </c>
      <c r="AK36" s="201" t="s">
        <v>13</v>
      </c>
      <c r="AL36" s="201" t="s">
        <v>190</v>
      </c>
      <c r="AM36" s="196" t="s">
        <v>13</v>
      </c>
      <c r="AN36" s="201" t="s">
        <v>225</v>
      </c>
      <c r="AO36" s="201" t="s">
        <v>230</v>
      </c>
      <c r="AP36" s="201" t="s">
        <v>14</v>
      </c>
      <c r="AQ36" s="202" t="s">
        <v>13</v>
      </c>
      <c r="AR36" s="201" t="s">
        <v>258</v>
      </c>
      <c r="AS36" s="201" t="s">
        <v>298</v>
      </c>
      <c r="AT36" s="79"/>
      <c r="AU36" s="68"/>
      <c r="AV36" s="68"/>
      <c r="AW36" s="68"/>
      <c r="AX36" s="60"/>
    </row>
    <row r="37" spans="1:58" ht="13" customHeight="1">
      <c r="A37" s="262"/>
      <c r="B37" s="190"/>
      <c r="C37" s="255"/>
      <c r="D37" s="197" t="s">
        <v>102</v>
      </c>
      <c r="E37" s="197" t="s">
        <v>54</v>
      </c>
      <c r="F37" s="197" t="s">
        <v>310</v>
      </c>
      <c r="G37" s="197" t="s">
        <v>304</v>
      </c>
      <c r="H37" s="197" t="s">
        <v>88</v>
      </c>
      <c r="I37" s="197" t="s">
        <v>136</v>
      </c>
      <c r="J37" s="197" t="s">
        <v>135</v>
      </c>
      <c r="K37" s="197" t="s">
        <v>52</v>
      </c>
      <c r="L37" s="197" t="s">
        <v>51</v>
      </c>
      <c r="M37" s="197" t="s">
        <v>56</v>
      </c>
      <c r="N37" s="197" t="s">
        <v>94</v>
      </c>
      <c r="O37" s="197" t="s">
        <v>129</v>
      </c>
      <c r="P37" s="197" t="s">
        <v>192</v>
      </c>
      <c r="Q37" s="198" t="s">
        <v>93</v>
      </c>
      <c r="R37" s="198" t="s">
        <v>189</v>
      </c>
      <c r="S37" s="198" t="s">
        <v>76</v>
      </c>
      <c r="T37" s="198" t="s">
        <v>114</v>
      </c>
      <c r="U37" s="198" t="s">
        <v>213</v>
      </c>
      <c r="V37" s="198" t="s">
        <v>132</v>
      </c>
      <c r="W37" s="198" t="s">
        <v>97</v>
      </c>
      <c r="X37" s="198" t="s">
        <v>173</v>
      </c>
      <c r="Y37" s="198" t="s">
        <v>81</v>
      </c>
      <c r="Z37" s="198" t="s">
        <v>99</v>
      </c>
      <c r="AA37" s="198" t="s">
        <v>59</v>
      </c>
      <c r="AB37" s="198" t="s">
        <v>309</v>
      </c>
      <c r="AC37" s="198" t="s">
        <v>89</v>
      </c>
      <c r="AD37" s="198" t="s">
        <v>139</v>
      </c>
      <c r="AE37" s="198" t="s">
        <v>77</v>
      </c>
      <c r="AF37" s="198" t="s">
        <v>119</v>
      </c>
      <c r="AG37" s="198" t="s">
        <v>163</v>
      </c>
      <c r="AH37" s="198" t="s">
        <v>103</v>
      </c>
      <c r="AI37" s="198" t="s">
        <v>161</v>
      </c>
      <c r="AJ37" s="198" t="s">
        <v>124</v>
      </c>
      <c r="AK37" s="198" t="s">
        <v>118</v>
      </c>
      <c r="AL37" s="198" t="s">
        <v>137</v>
      </c>
      <c r="AM37" s="198" t="s">
        <v>120</v>
      </c>
      <c r="AN37" s="198" t="s">
        <v>115</v>
      </c>
      <c r="AO37" s="198" t="s">
        <v>207</v>
      </c>
      <c r="AP37" s="198" t="s">
        <v>131</v>
      </c>
      <c r="AQ37" s="199" t="s">
        <v>113</v>
      </c>
      <c r="AR37" s="198" t="s">
        <v>133</v>
      </c>
      <c r="AS37" s="198" t="s">
        <v>167</v>
      </c>
      <c r="AT37" s="76"/>
      <c r="AU37" s="77"/>
      <c r="AV37" s="78" t="str">
        <f>IF(AV36&lt;&gt;"",VLOOKUP(AV36,#REF!,'[1]TKB SÁNG'!#REF!,0),"")</f>
        <v/>
      </c>
      <c r="AW37" s="77"/>
      <c r="AX37" s="60"/>
      <c r="BF37" s="61"/>
    </row>
    <row r="38" spans="1:58" s="61" customFormat="1" ht="13" customHeight="1">
      <c r="A38" s="262"/>
      <c r="B38" s="200">
        <v>3</v>
      </c>
      <c r="C38" s="256" t="s">
        <v>162</v>
      </c>
      <c r="D38" s="195" t="s">
        <v>283</v>
      </c>
      <c r="E38" s="195" t="s">
        <v>281</v>
      </c>
      <c r="F38" s="195" t="s">
        <v>13</v>
      </c>
      <c r="G38" s="195" t="s">
        <v>283</v>
      </c>
      <c r="H38" s="195" t="s">
        <v>283</v>
      </c>
      <c r="I38" s="195" t="s">
        <v>284</v>
      </c>
      <c r="J38" s="195" t="s">
        <v>284</v>
      </c>
      <c r="K38" s="195" t="s">
        <v>284</v>
      </c>
      <c r="L38" s="195" t="s">
        <v>283</v>
      </c>
      <c r="M38" s="195" t="s">
        <v>283</v>
      </c>
      <c r="N38" s="195" t="s">
        <v>283</v>
      </c>
      <c r="O38" s="195" t="s">
        <v>283</v>
      </c>
      <c r="P38" s="195" t="s">
        <v>283</v>
      </c>
      <c r="Q38" s="201" t="s">
        <v>283</v>
      </c>
      <c r="R38" s="201" t="s">
        <v>222</v>
      </c>
      <c r="S38" s="201" t="s">
        <v>283</v>
      </c>
      <c r="T38" s="201" t="s">
        <v>283</v>
      </c>
      <c r="U38" s="201" t="s">
        <v>283</v>
      </c>
      <c r="V38" s="201" t="s">
        <v>258</v>
      </c>
      <c r="W38" s="201" t="s">
        <v>190</v>
      </c>
      <c r="X38" s="201" t="s">
        <v>284</v>
      </c>
      <c r="Y38" s="201" t="s">
        <v>284</v>
      </c>
      <c r="Z38" s="201" t="s">
        <v>284</v>
      </c>
      <c r="AA38" s="201" t="s">
        <v>13</v>
      </c>
      <c r="AB38" s="201" t="s">
        <v>13</v>
      </c>
      <c r="AC38" s="201" t="s">
        <v>259</v>
      </c>
      <c r="AD38" s="201" t="s">
        <v>13</v>
      </c>
      <c r="AE38" s="201" t="s">
        <v>258</v>
      </c>
      <c r="AF38" s="201" t="s">
        <v>258</v>
      </c>
      <c r="AG38" s="201" t="s">
        <v>259</v>
      </c>
      <c r="AH38" s="201" t="s">
        <v>225</v>
      </c>
      <c r="AI38" s="201" t="s">
        <v>222</v>
      </c>
      <c r="AJ38" s="201" t="s">
        <v>183</v>
      </c>
      <c r="AK38" s="201" t="s">
        <v>230</v>
      </c>
      <c r="AL38" s="201" t="s">
        <v>258</v>
      </c>
      <c r="AM38" s="196" t="s">
        <v>261</v>
      </c>
      <c r="AN38" s="201" t="s">
        <v>262</v>
      </c>
      <c r="AO38" s="201" t="s">
        <v>190</v>
      </c>
      <c r="AP38" s="201" t="s">
        <v>261</v>
      </c>
      <c r="AQ38" s="202" t="s">
        <v>258</v>
      </c>
      <c r="AR38" s="196" t="s">
        <v>261</v>
      </c>
      <c r="AS38" s="201" t="s">
        <v>298</v>
      </c>
      <c r="AT38" s="79"/>
      <c r="AU38" s="68"/>
      <c r="AV38" s="68"/>
      <c r="AW38" s="68"/>
      <c r="AX38" s="60"/>
    </row>
    <row r="39" spans="1:58" ht="13" customHeight="1">
      <c r="A39" s="262"/>
      <c r="B39" s="190"/>
      <c r="C39" s="255"/>
      <c r="D39" s="197" t="s">
        <v>310</v>
      </c>
      <c r="E39" s="197" t="s">
        <v>310</v>
      </c>
      <c r="F39" s="197" t="s">
        <v>184</v>
      </c>
      <c r="G39" s="197" t="s">
        <v>310</v>
      </c>
      <c r="H39" s="197" t="s">
        <v>310</v>
      </c>
      <c r="I39" s="197" t="s">
        <v>310</v>
      </c>
      <c r="J39" s="197" t="s">
        <v>310</v>
      </c>
      <c r="K39" s="197" t="s">
        <v>310</v>
      </c>
      <c r="L39" s="197" t="s">
        <v>310</v>
      </c>
      <c r="M39" s="197" t="s">
        <v>310</v>
      </c>
      <c r="N39" s="197" t="s">
        <v>310</v>
      </c>
      <c r="O39" s="197" t="s">
        <v>310</v>
      </c>
      <c r="P39" s="197" t="s">
        <v>310</v>
      </c>
      <c r="Q39" s="198" t="s">
        <v>310</v>
      </c>
      <c r="R39" s="198" t="s">
        <v>54</v>
      </c>
      <c r="S39" s="198" t="s">
        <v>310</v>
      </c>
      <c r="T39" s="198" t="s">
        <v>310</v>
      </c>
      <c r="U39" s="198" t="s">
        <v>310</v>
      </c>
      <c r="V39" s="198" t="s">
        <v>157</v>
      </c>
      <c r="W39" s="198" t="s">
        <v>139</v>
      </c>
      <c r="X39" s="198" t="s">
        <v>310</v>
      </c>
      <c r="Y39" s="198" t="s">
        <v>310</v>
      </c>
      <c r="Z39" s="198" t="s">
        <v>310</v>
      </c>
      <c r="AA39" s="198" t="s">
        <v>76</v>
      </c>
      <c r="AB39" s="198" t="s">
        <v>309</v>
      </c>
      <c r="AC39" s="198" t="s">
        <v>53</v>
      </c>
      <c r="AD39" s="198" t="s">
        <v>88</v>
      </c>
      <c r="AE39" s="198" t="s">
        <v>127</v>
      </c>
      <c r="AF39" s="198" t="s">
        <v>133</v>
      </c>
      <c r="AG39" s="198" t="s">
        <v>52</v>
      </c>
      <c r="AH39" s="198" t="s">
        <v>103</v>
      </c>
      <c r="AI39" s="198" t="s">
        <v>59</v>
      </c>
      <c r="AJ39" s="198" t="s">
        <v>124</v>
      </c>
      <c r="AK39" s="198" t="s">
        <v>207</v>
      </c>
      <c r="AL39" s="198" t="s">
        <v>135</v>
      </c>
      <c r="AM39" s="198" t="s">
        <v>161</v>
      </c>
      <c r="AN39" s="198" t="s">
        <v>125</v>
      </c>
      <c r="AO39" s="198" t="s">
        <v>137</v>
      </c>
      <c r="AP39" s="198" t="s">
        <v>304</v>
      </c>
      <c r="AQ39" s="199" t="s">
        <v>78</v>
      </c>
      <c r="AR39" s="198" t="s">
        <v>163</v>
      </c>
      <c r="AS39" s="198" t="s">
        <v>167</v>
      </c>
      <c r="AT39" s="76"/>
      <c r="AU39" s="77"/>
      <c r="AV39" s="78" t="str">
        <f>IF(AV38&lt;&gt;"",VLOOKUP(AV38,#REF!,'[1]TKB SÁNG'!#REF!,0),"")</f>
        <v/>
      </c>
      <c r="AW39" s="77"/>
      <c r="AX39" s="60"/>
      <c r="BF39" s="61"/>
    </row>
    <row r="40" spans="1:58" s="61" customFormat="1" ht="13" customHeight="1">
      <c r="A40" s="262"/>
      <c r="B40" s="200">
        <v>4</v>
      </c>
      <c r="C40" s="256" t="s">
        <v>164</v>
      </c>
      <c r="D40" s="195" t="s">
        <v>283</v>
      </c>
      <c r="E40" s="195" t="s">
        <v>281</v>
      </c>
      <c r="F40" s="195" t="s">
        <v>13</v>
      </c>
      <c r="G40" s="195" t="s">
        <v>283</v>
      </c>
      <c r="H40" s="195" t="s">
        <v>283</v>
      </c>
      <c r="I40" s="195" t="s">
        <v>284</v>
      </c>
      <c r="J40" s="195" t="s">
        <v>284</v>
      </c>
      <c r="K40" s="195" t="s">
        <v>284</v>
      </c>
      <c r="L40" s="195" t="s">
        <v>283</v>
      </c>
      <c r="M40" s="195" t="s">
        <v>283</v>
      </c>
      <c r="N40" s="195" t="s">
        <v>283</v>
      </c>
      <c r="O40" s="195" t="s">
        <v>283</v>
      </c>
      <c r="P40" s="195" t="s">
        <v>283</v>
      </c>
      <c r="Q40" s="195" t="s">
        <v>283</v>
      </c>
      <c r="R40" s="195" t="s">
        <v>258</v>
      </c>
      <c r="S40" s="195" t="s">
        <v>283</v>
      </c>
      <c r="T40" s="195" t="s">
        <v>283</v>
      </c>
      <c r="U40" s="195" t="s">
        <v>283</v>
      </c>
      <c r="V40" s="195" t="s">
        <v>258</v>
      </c>
      <c r="W40" s="195" t="s">
        <v>259</v>
      </c>
      <c r="X40" s="195" t="s">
        <v>284</v>
      </c>
      <c r="Y40" s="195" t="s">
        <v>284</v>
      </c>
      <c r="Z40" s="195" t="s">
        <v>284</v>
      </c>
      <c r="AA40" s="195" t="s">
        <v>13</v>
      </c>
      <c r="AB40" s="195" t="s">
        <v>190</v>
      </c>
      <c r="AC40" s="195" t="s">
        <v>222</v>
      </c>
      <c r="AD40" s="195" t="s">
        <v>183</v>
      </c>
      <c r="AE40" s="195" t="s">
        <v>16</v>
      </c>
      <c r="AF40" s="195" t="s">
        <v>258</v>
      </c>
      <c r="AG40" s="195" t="s">
        <v>13</v>
      </c>
      <c r="AH40" s="195" t="s">
        <v>190</v>
      </c>
      <c r="AI40" s="195" t="s">
        <v>183</v>
      </c>
      <c r="AJ40" s="195" t="s">
        <v>262</v>
      </c>
      <c r="AK40" s="195" t="s">
        <v>258</v>
      </c>
      <c r="AL40" s="195" t="s">
        <v>258</v>
      </c>
      <c r="AM40" s="195" t="s">
        <v>237</v>
      </c>
      <c r="AN40" s="195" t="s">
        <v>263</v>
      </c>
      <c r="AO40" s="195" t="s">
        <v>237</v>
      </c>
      <c r="AP40" s="195" t="s">
        <v>258</v>
      </c>
      <c r="AQ40" s="195" t="s">
        <v>261</v>
      </c>
      <c r="AR40" s="195" t="s">
        <v>262</v>
      </c>
      <c r="AS40" s="201" t="s">
        <v>298</v>
      </c>
      <c r="AT40" s="79"/>
      <c r="AU40" s="68"/>
      <c r="AV40" s="68"/>
      <c r="AW40" s="68"/>
      <c r="AX40" s="60"/>
    </row>
    <row r="41" spans="1:58" ht="13" customHeight="1">
      <c r="A41" s="262"/>
      <c r="B41" s="223"/>
      <c r="C41" s="255"/>
      <c r="D41" s="197" t="s">
        <v>310</v>
      </c>
      <c r="E41" s="197" t="s">
        <v>310</v>
      </c>
      <c r="F41" s="197" t="s">
        <v>184</v>
      </c>
      <c r="G41" s="197" t="s">
        <v>310</v>
      </c>
      <c r="H41" s="197" t="s">
        <v>310</v>
      </c>
      <c r="I41" s="197" t="s">
        <v>310</v>
      </c>
      <c r="J41" s="197" t="s">
        <v>310</v>
      </c>
      <c r="K41" s="197" t="s">
        <v>310</v>
      </c>
      <c r="L41" s="197" t="s">
        <v>310</v>
      </c>
      <c r="M41" s="197" t="s">
        <v>310</v>
      </c>
      <c r="N41" s="197" t="s">
        <v>310</v>
      </c>
      <c r="O41" s="197" t="s">
        <v>310</v>
      </c>
      <c r="P41" s="197" t="s">
        <v>310</v>
      </c>
      <c r="Q41" s="197" t="s">
        <v>310</v>
      </c>
      <c r="R41" s="197" t="s">
        <v>81</v>
      </c>
      <c r="S41" s="197" t="s">
        <v>310</v>
      </c>
      <c r="T41" s="197" t="s">
        <v>310</v>
      </c>
      <c r="U41" s="197" t="s">
        <v>310</v>
      </c>
      <c r="V41" s="197" t="s">
        <v>157</v>
      </c>
      <c r="W41" s="197" t="s">
        <v>53</v>
      </c>
      <c r="X41" s="197" t="s">
        <v>310</v>
      </c>
      <c r="Y41" s="197" t="s">
        <v>310</v>
      </c>
      <c r="Z41" s="197" t="s">
        <v>310</v>
      </c>
      <c r="AA41" s="197" t="s">
        <v>76</v>
      </c>
      <c r="AB41" s="197" t="s">
        <v>139</v>
      </c>
      <c r="AC41" s="197" t="s">
        <v>59</v>
      </c>
      <c r="AD41" s="197" t="s">
        <v>127</v>
      </c>
      <c r="AE41" s="197" t="s">
        <v>89</v>
      </c>
      <c r="AF41" s="197" t="s">
        <v>133</v>
      </c>
      <c r="AG41" s="197" t="s">
        <v>132</v>
      </c>
      <c r="AH41" s="197" t="s">
        <v>137</v>
      </c>
      <c r="AI41" s="197" t="s">
        <v>136</v>
      </c>
      <c r="AJ41" s="197" t="s">
        <v>99</v>
      </c>
      <c r="AK41" s="197" t="s">
        <v>78</v>
      </c>
      <c r="AL41" s="197" t="s">
        <v>135</v>
      </c>
      <c r="AM41" s="197" t="s">
        <v>187</v>
      </c>
      <c r="AN41" s="197" t="s">
        <v>92</v>
      </c>
      <c r="AO41" s="197" t="s">
        <v>114</v>
      </c>
      <c r="AP41" s="198" t="s">
        <v>213</v>
      </c>
      <c r="AQ41" s="197" t="s">
        <v>161</v>
      </c>
      <c r="AR41" s="197" t="s">
        <v>125</v>
      </c>
      <c r="AS41" s="198" t="s">
        <v>167</v>
      </c>
      <c r="AT41" s="80"/>
      <c r="AU41" s="81"/>
      <c r="AV41" s="81"/>
      <c r="AW41" s="81"/>
      <c r="AX41" s="60"/>
      <c r="BF41" s="61"/>
    </row>
    <row r="42" spans="1:58" s="61" customFormat="1" ht="13" customHeight="1">
      <c r="A42" s="262"/>
      <c r="B42" s="200">
        <v>5</v>
      </c>
      <c r="C42" s="256" t="s">
        <v>166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201"/>
      <c r="R42" s="201" t="s">
        <v>258</v>
      </c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 t="s">
        <v>183</v>
      </c>
      <c r="AF42" s="201" t="s">
        <v>237</v>
      </c>
      <c r="AG42" s="201" t="s">
        <v>13</v>
      </c>
      <c r="AH42" s="201" t="s">
        <v>237</v>
      </c>
      <c r="AI42" s="201" t="s">
        <v>236</v>
      </c>
      <c r="AJ42" s="201" t="s">
        <v>261</v>
      </c>
      <c r="AK42" s="201" t="s">
        <v>258</v>
      </c>
      <c r="AL42" s="201" t="s">
        <v>261</v>
      </c>
      <c r="AM42" s="201" t="s">
        <v>16</v>
      </c>
      <c r="AN42" s="201" t="s">
        <v>261</v>
      </c>
      <c r="AO42" s="201" t="s">
        <v>183</v>
      </c>
      <c r="AP42" s="196" t="s">
        <v>258</v>
      </c>
      <c r="AQ42" s="202" t="s">
        <v>231</v>
      </c>
      <c r="AR42" s="201" t="s">
        <v>14</v>
      </c>
      <c r="AS42" s="201"/>
      <c r="AT42" s="79"/>
      <c r="AU42" s="68"/>
      <c r="AV42" s="68"/>
      <c r="AW42" s="68"/>
      <c r="AX42" s="60"/>
    </row>
    <row r="43" spans="1:58" ht="13" customHeight="1" thickBot="1">
      <c r="A43" s="263"/>
      <c r="B43" s="207"/>
      <c r="C43" s="261"/>
      <c r="D43" s="218" t="s">
        <v>310</v>
      </c>
      <c r="E43" s="218" t="s">
        <v>310</v>
      </c>
      <c r="F43" s="218" t="s">
        <v>310</v>
      </c>
      <c r="G43" s="218" t="s">
        <v>310</v>
      </c>
      <c r="H43" s="218" t="s">
        <v>310</v>
      </c>
      <c r="I43" s="218" t="s">
        <v>310</v>
      </c>
      <c r="J43" s="218" t="s">
        <v>310</v>
      </c>
      <c r="K43" s="218" t="s">
        <v>310</v>
      </c>
      <c r="L43" s="218" t="s">
        <v>310</v>
      </c>
      <c r="M43" s="218" t="s">
        <v>310</v>
      </c>
      <c r="N43" s="218" t="s">
        <v>310</v>
      </c>
      <c r="O43" s="218" t="s">
        <v>310</v>
      </c>
      <c r="P43" s="218" t="s">
        <v>310</v>
      </c>
      <c r="Q43" s="210" t="s">
        <v>310</v>
      </c>
      <c r="R43" s="210" t="s">
        <v>81</v>
      </c>
      <c r="S43" s="210" t="s">
        <v>310</v>
      </c>
      <c r="T43" s="210" t="s">
        <v>310</v>
      </c>
      <c r="U43" s="210" t="s">
        <v>310</v>
      </c>
      <c r="V43" s="210" t="s">
        <v>310</v>
      </c>
      <c r="W43" s="210" t="s">
        <v>310</v>
      </c>
      <c r="X43" s="210" t="s">
        <v>310</v>
      </c>
      <c r="Y43" s="210" t="s">
        <v>310</v>
      </c>
      <c r="Z43" s="210" t="s">
        <v>310</v>
      </c>
      <c r="AA43" s="210" t="s">
        <v>310</v>
      </c>
      <c r="AB43" s="210" t="s">
        <v>310</v>
      </c>
      <c r="AC43" s="210" t="s">
        <v>310</v>
      </c>
      <c r="AD43" s="210" t="s">
        <v>310</v>
      </c>
      <c r="AE43" s="210" t="s">
        <v>127</v>
      </c>
      <c r="AF43" s="210" t="s">
        <v>114</v>
      </c>
      <c r="AG43" s="210" t="s">
        <v>132</v>
      </c>
      <c r="AH43" s="210" t="s">
        <v>97</v>
      </c>
      <c r="AI43" s="210" t="s">
        <v>308</v>
      </c>
      <c r="AJ43" s="210" t="s">
        <v>163</v>
      </c>
      <c r="AK43" s="210" t="s">
        <v>78</v>
      </c>
      <c r="AL43" s="210" t="s">
        <v>161</v>
      </c>
      <c r="AM43" s="210" t="s">
        <v>309</v>
      </c>
      <c r="AN43" s="210" t="s">
        <v>304</v>
      </c>
      <c r="AO43" s="210" t="s">
        <v>124</v>
      </c>
      <c r="AP43" s="198" t="s">
        <v>213</v>
      </c>
      <c r="AQ43" s="219" t="s">
        <v>56</v>
      </c>
      <c r="AR43" s="210" t="s">
        <v>131</v>
      </c>
      <c r="AS43" s="210" t="s">
        <v>310</v>
      </c>
      <c r="AT43" s="90"/>
      <c r="AU43" s="77"/>
      <c r="AV43" s="78" t="str">
        <f>IF(AV42&lt;&gt;"",VLOOKUP(AV42,#REF!,'[1]TKB SÁNG'!#REF!,0),"")</f>
        <v/>
      </c>
      <c r="AW43" s="77"/>
      <c r="AX43" s="60"/>
      <c r="BF43" s="61"/>
    </row>
    <row r="44" spans="1:58" s="61" customFormat="1" ht="13" customHeight="1">
      <c r="A44" s="258" t="s">
        <v>6</v>
      </c>
      <c r="B44" s="259">
        <v>1</v>
      </c>
      <c r="C44" s="257" t="s">
        <v>151</v>
      </c>
      <c r="D44" s="211" t="s">
        <v>222</v>
      </c>
      <c r="E44" s="211" t="s">
        <v>190</v>
      </c>
      <c r="F44" s="211" t="s">
        <v>259</v>
      </c>
      <c r="G44" s="211" t="s">
        <v>258</v>
      </c>
      <c r="H44" s="211" t="s">
        <v>222</v>
      </c>
      <c r="I44" s="211" t="s">
        <v>261</v>
      </c>
      <c r="J44" s="211" t="s">
        <v>177</v>
      </c>
      <c r="K44" s="211" t="s">
        <v>13</v>
      </c>
      <c r="L44" s="211" t="s">
        <v>13</v>
      </c>
      <c r="M44" s="211" t="s">
        <v>261</v>
      </c>
      <c r="N44" s="211" t="s">
        <v>177</v>
      </c>
      <c r="O44" s="211" t="s">
        <v>258</v>
      </c>
      <c r="P44" s="211" t="s">
        <v>177</v>
      </c>
      <c r="Q44" s="212" t="s">
        <v>14</v>
      </c>
      <c r="R44" s="201" t="s">
        <v>258</v>
      </c>
      <c r="S44" s="212" t="s">
        <v>14</v>
      </c>
      <c r="T44" s="212" t="s">
        <v>222</v>
      </c>
      <c r="U44" s="212" t="s">
        <v>190</v>
      </c>
      <c r="V44" s="212" t="s">
        <v>230</v>
      </c>
      <c r="W44" s="201" t="s">
        <v>14</v>
      </c>
      <c r="X44" s="201" t="s">
        <v>262</v>
      </c>
      <c r="Y44" s="201" t="s">
        <v>14</v>
      </c>
      <c r="Z44" s="212" t="s">
        <v>259</v>
      </c>
      <c r="AA44" s="212" t="s">
        <v>14</v>
      </c>
      <c r="AB44" s="196" t="s">
        <v>262</v>
      </c>
      <c r="AC44" s="201" t="s">
        <v>222</v>
      </c>
      <c r="AD44" s="201" t="s">
        <v>14</v>
      </c>
      <c r="AE44" s="224" t="s">
        <v>225</v>
      </c>
      <c r="AF44" s="224" t="s">
        <v>230</v>
      </c>
      <c r="AG44" s="201" t="s">
        <v>229</v>
      </c>
      <c r="AH44" s="201" t="s">
        <v>190</v>
      </c>
      <c r="AI44" s="212" t="s">
        <v>13</v>
      </c>
      <c r="AJ44" s="212" t="s">
        <v>236</v>
      </c>
      <c r="AK44" s="212" t="s">
        <v>13</v>
      </c>
      <c r="AL44" s="201" t="s">
        <v>14</v>
      </c>
      <c r="AM44" s="212" t="s">
        <v>14</v>
      </c>
      <c r="AN44" s="212" t="s">
        <v>13</v>
      </c>
      <c r="AO44" s="212" t="s">
        <v>16</v>
      </c>
      <c r="AP44" s="212" t="s">
        <v>13</v>
      </c>
      <c r="AQ44" s="213" t="s">
        <v>183</v>
      </c>
      <c r="AR44" s="212" t="s">
        <v>230</v>
      </c>
      <c r="AS44" s="225"/>
      <c r="AT44" s="91"/>
      <c r="AU44" s="83"/>
      <c r="AV44" s="83"/>
      <c r="AW44" s="83"/>
      <c r="AX44" s="60"/>
    </row>
    <row r="45" spans="1:58" ht="13" customHeight="1">
      <c r="A45" s="250"/>
      <c r="B45" s="253"/>
      <c r="C45" s="255"/>
      <c r="D45" s="197" t="s">
        <v>55</v>
      </c>
      <c r="E45" s="197" t="s">
        <v>90</v>
      </c>
      <c r="F45" s="197" t="s">
        <v>60</v>
      </c>
      <c r="G45" s="197" t="s">
        <v>86</v>
      </c>
      <c r="H45" s="197" t="s">
        <v>57</v>
      </c>
      <c r="I45" s="197" t="s">
        <v>304</v>
      </c>
      <c r="J45" s="197" t="s">
        <v>92</v>
      </c>
      <c r="K45" s="197" t="s">
        <v>96</v>
      </c>
      <c r="L45" s="197" t="s">
        <v>155</v>
      </c>
      <c r="M45" s="197" t="s">
        <v>204</v>
      </c>
      <c r="N45" s="197" t="s">
        <v>181</v>
      </c>
      <c r="O45" s="197" t="s">
        <v>127</v>
      </c>
      <c r="P45" s="197" t="s">
        <v>77</v>
      </c>
      <c r="Q45" s="198" t="s">
        <v>206</v>
      </c>
      <c r="R45" s="198" t="s">
        <v>81</v>
      </c>
      <c r="S45" s="198" t="s">
        <v>108</v>
      </c>
      <c r="T45" s="198" t="s">
        <v>129</v>
      </c>
      <c r="U45" s="198" t="s">
        <v>139</v>
      </c>
      <c r="V45" s="198" t="s">
        <v>56</v>
      </c>
      <c r="W45" s="198" t="s">
        <v>84</v>
      </c>
      <c r="X45" s="198" t="s">
        <v>109</v>
      </c>
      <c r="Y45" s="198" t="s">
        <v>158</v>
      </c>
      <c r="Z45" s="198" t="s">
        <v>52</v>
      </c>
      <c r="AA45" s="198" t="s">
        <v>244</v>
      </c>
      <c r="AB45" s="198" t="s">
        <v>99</v>
      </c>
      <c r="AC45" s="198" t="s">
        <v>59</v>
      </c>
      <c r="AD45" s="198" t="s">
        <v>83</v>
      </c>
      <c r="AE45" s="204" t="s">
        <v>193</v>
      </c>
      <c r="AF45" s="204" t="s">
        <v>207</v>
      </c>
      <c r="AG45" s="209" t="s">
        <v>123</v>
      </c>
      <c r="AH45" s="198" t="s">
        <v>137</v>
      </c>
      <c r="AI45" s="198" t="s">
        <v>152</v>
      </c>
      <c r="AJ45" s="198" t="s">
        <v>124</v>
      </c>
      <c r="AK45" s="198" t="s">
        <v>118</v>
      </c>
      <c r="AL45" s="198" t="s">
        <v>117</v>
      </c>
      <c r="AM45" s="198" t="s">
        <v>154</v>
      </c>
      <c r="AN45" s="198" t="s">
        <v>115</v>
      </c>
      <c r="AO45" s="198" t="s">
        <v>89</v>
      </c>
      <c r="AP45" s="198" t="s">
        <v>163</v>
      </c>
      <c r="AQ45" s="199" t="s">
        <v>133</v>
      </c>
      <c r="AR45" s="198" t="s">
        <v>51</v>
      </c>
      <c r="AS45" s="226" t="s">
        <v>310</v>
      </c>
      <c r="AT45" s="80"/>
      <c r="AU45" s="81"/>
      <c r="AV45" s="81"/>
      <c r="AW45" s="81"/>
      <c r="AX45" s="60"/>
      <c r="BF45" s="61"/>
    </row>
    <row r="46" spans="1:58" s="61" customFormat="1" ht="13" customHeight="1">
      <c r="A46" s="250"/>
      <c r="B46" s="200">
        <v>2</v>
      </c>
      <c r="C46" s="256" t="s">
        <v>159</v>
      </c>
      <c r="D46" s="195" t="s">
        <v>230</v>
      </c>
      <c r="E46" s="195" t="s">
        <v>230</v>
      </c>
      <c r="F46" s="195" t="s">
        <v>222</v>
      </c>
      <c r="G46" s="195" t="s">
        <v>13</v>
      </c>
      <c r="H46" s="195" t="s">
        <v>177</v>
      </c>
      <c r="I46" s="195" t="s">
        <v>259</v>
      </c>
      <c r="J46" s="195" t="s">
        <v>177</v>
      </c>
      <c r="K46" s="195" t="s">
        <v>329</v>
      </c>
      <c r="L46" s="195" t="s">
        <v>13</v>
      </c>
      <c r="M46" s="195" t="s">
        <v>13</v>
      </c>
      <c r="N46" s="195" t="s">
        <v>258</v>
      </c>
      <c r="O46" s="195" t="s">
        <v>258</v>
      </c>
      <c r="P46" s="195" t="s">
        <v>261</v>
      </c>
      <c r="Q46" s="201" t="s">
        <v>13</v>
      </c>
      <c r="R46" s="201" t="s">
        <v>258</v>
      </c>
      <c r="S46" s="196" t="s">
        <v>14</v>
      </c>
      <c r="T46" s="201" t="s">
        <v>261</v>
      </c>
      <c r="U46" s="201" t="s">
        <v>14</v>
      </c>
      <c r="V46" s="201" t="s">
        <v>262</v>
      </c>
      <c r="W46" s="201" t="s">
        <v>222</v>
      </c>
      <c r="X46" s="201" t="s">
        <v>14</v>
      </c>
      <c r="Y46" s="201" t="s">
        <v>259</v>
      </c>
      <c r="Z46" s="201" t="s">
        <v>262</v>
      </c>
      <c r="AA46" s="201" t="s">
        <v>258</v>
      </c>
      <c r="AB46" s="201" t="s">
        <v>258</v>
      </c>
      <c r="AC46" s="201" t="s">
        <v>237</v>
      </c>
      <c r="AD46" s="201" t="s">
        <v>258</v>
      </c>
      <c r="AE46" s="201" t="s">
        <v>222</v>
      </c>
      <c r="AF46" s="201" t="s">
        <v>261</v>
      </c>
      <c r="AG46" s="201" t="s">
        <v>258</v>
      </c>
      <c r="AH46" s="201" t="s">
        <v>230</v>
      </c>
      <c r="AI46" s="201" t="s">
        <v>13</v>
      </c>
      <c r="AJ46" s="201" t="s">
        <v>16</v>
      </c>
      <c r="AK46" s="201" t="s">
        <v>13</v>
      </c>
      <c r="AL46" s="201" t="s">
        <v>14</v>
      </c>
      <c r="AM46" s="196" t="s">
        <v>14</v>
      </c>
      <c r="AN46" s="201" t="s">
        <v>16</v>
      </c>
      <c r="AO46" s="201" t="s">
        <v>222</v>
      </c>
      <c r="AP46" s="201" t="s">
        <v>180</v>
      </c>
      <c r="AQ46" s="202" t="s">
        <v>222</v>
      </c>
      <c r="AR46" s="201" t="s">
        <v>190</v>
      </c>
      <c r="AS46" s="196"/>
      <c r="AT46" s="79"/>
      <c r="AU46" s="68"/>
      <c r="AV46" s="68"/>
      <c r="AW46" s="68"/>
      <c r="AX46" s="60"/>
    </row>
    <row r="47" spans="1:58" ht="13" customHeight="1">
      <c r="A47" s="250"/>
      <c r="B47" s="190"/>
      <c r="C47" s="255"/>
      <c r="D47" s="197" t="s">
        <v>51</v>
      </c>
      <c r="E47" s="197" t="s">
        <v>56</v>
      </c>
      <c r="F47" s="197" t="s">
        <v>55</v>
      </c>
      <c r="G47" s="197" t="s">
        <v>304</v>
      </c>
      <c r="H47" s="197" t="s">
        <v>174</v>
      </c>
      <c r="I47" s="197" t="s">
        <v>52</v>
      </c>
      <c r="J47" s="197" t="s">
        <v>92</v>
      </c>
      <c r="K47" s="197" t="s">
        <v>90</v>
      </c>
      <c r="L47" s="197" t="s">
        <v>155</v>
      </c>
      <c r="M47" s="197" t="s">
        <v>160</v>
      </c>
      <c r="N47" s="197" t="s">
        <v>94</v>
      </c>
      <c r="O47" s="197" t="s">
        <v>127</v>
      </c>
      <c r="P47" s="197" t="s">
        <v>204</v>
      </c>
      <c r="Q47" s="198" t="s">
        <v>193</v>
      </c>
      <c r="R47" s="198" t="s">
        <v>81</v>
      </c>
      <c r="S47" s="198" t="s">
        <v>108</v>
      </c>
      <c r="T47" s="198" t="s">
        <v>112</v>
      </c>
      <c r="U47" s="198" t="s">
        <v>83</v>
      </c>
      <c r="V47" s="198" t="s">
        <v>109</v>
      </c>
      <c r="W47" s="198" t="s">
        <v>59</v>
      </c>
      <c r="X47" s="198" t="s">
        <v>84</v>
      </c>
      <c r="Y47" s="198" t="s">
        <v>53</v>
      </c>
      <c r="Z47" s="198" t="s">
        <v>99</v>
      </c>
      <c r="AA47" s="198" t="s">
        <v>86</v>
      </c>
      <c r="AB47" s="198" t="s">
        <v>87</v>
      </c>
      <c r="AC47" s="198" t="s">
        <v>191</v>
      </c>
      <c r="AD47" s="198" t="s">
        <v>139</v>
      </c>
      <c r="AE47" s="198" t="s">
        <v>129</v>
      </c>
      <c r="AF47" s="198" t="s">
        <v>161</v>
      </c>
      <c r="AG47" s="198" t="s">
        <v>134</v>
      </c>
      <c r="AH47" s="198" t="s">
        <v>207</v>
      </c>
      <c r="AI47" s="198" t="s">
        <v>152</v>
      </c>
      <c r="AJ47" s="198" t="s">
        <v>89</v>
      </c>
      <c r="AK47" s="198" t="s">
        <v>118</v>
      </c>
      <c r="AL47" s="198" t="s">
        <v>117</v>
      </c>
      <c r="AM47" s="198" t="s">
        <v>154</v>
      </c>
      <c r="AN47" s="198" t="s">
        <v>115</v>
      </c>
      <c r="AO47" s="198" t="s">
        <v>58</v>
      </c>
      <c r="AP47" s="198" t="s">
        <v>163</v>
      </c>
      <c r="AQ47" s="199" t="s">
        <v>57</v>
      </c>
      <c r="AR47" s="198" t="s">
        <v>137</v>
      </c>
      <c r="AS47" s="198" t="s">
        <v>310</v>
      </c>
      <c r="AT47" s="80"/>
      <c r="AU47" s="81"/>
      <c r="AV47" s="81"/>
      <c r="AW47" s="81"/>
      <c r="AX47" s="60"/>
      <c r="BF47" s="61"/>
    </row>
    <row r="48" spans="1:58" s="61" customFormat="1" ht="13" customHeight="1">
      <c r="A48" s="250"/>
      <c r="B48" s="200">
        <v>3</v>
      </c>
      <c r="C48" s="256" t="s">
        <v>162</v>
      </c>
      <c r="D48" s="195" t="s">
        <v>258</v>
      </c>
      <c r="E48" s="195" t="s">
        <v>177</v>
      </c>
      <c r="F48" s="195" t="s">
        <v>14</v>
      </c>
      <c r="G48" s="195" t="s">
        <v>14</v>
      </c>
      <c r="H48" s="195" t="s">
        <v>177</v>
      </c>
      <c r="I48" s="195" t="s">
        <v>13</v>
      </c>
      <c r="J48" s="195" t="s">
        <v>259</v>
      </c>
      <c r="K48" s="195" t="s">
        <v>177</v>
      </c>
      <c r="L48" s="195" t="s">
        <v>177</v>
      </c>
      <c r="M48" s="195" t="s">
        <v>177</v>
      </c>
      <c r="N48" s="195" t="s">
        <v>258</v>
      </c>
      <c r="O48" s="195" t="s">
        <v>261</v>
      </c>
      <c r="P48" s="195" t="s">
        <v>190</v>
      </c>
      <c r="Q48" s="201" t="s">
        <v>258</v>
      </c>
      <c r="R48" s="201" t="s">
        <v>13</v>
      </c>
      <c r="S48" s="201" t="s">
        <v>258</v>
      </c>
      <c r="T48" s="201" t="s">
        <v>262</v>
      </c>
      <c r="U48" s="201" t="s">
        <v>222</v>
      </c>
      <c r="V48" s="201" t="s">
        <v>190</v>
      </c>
      <c r="W48" s="201" t="s">
        <v>13</v>
      </c>
      <c r="X48" s="201" t="s">
        <v>230</v>
      </c>
      <c r="Y48" s="201" t="s">
        <v>190</v>
      </c>
      <c r="Z48" s="201" t="s">
        <v>14</v>
      </c>
      <c r="AA48" s="201" t="s">
        <v>190</v>
      </c>
      <c r="AB48" s="201" t="s">
        <v>14</v>
      </c>
      <c r="AC48" s="201" t="s">
        <v>258</v>
      </c>
      <c r="AD48" s="201" t="s">
        <v>259</v>
      </c>
      <c r="AE48" s="201" t="s">
        <v>258</v>
      </c>
      <c r="AF48" s="201" t="s">
        <v>183</v>
      </c>
      <c r="AG48" s="201" t="s">
        <v>258</v>
      </c>
      <c r="AH48" s="201" t="s">
        <v>261</v>
      </c>
      <c r="AI48" s="201" t="s">
        <v>222</v>
      </c>
      <c r="AJ48" s="201" t="s">
        <v>229</v>
      </c>
      <c r="AK48" s="201" t="s">
        <v>190</v>
      </c>
      <c r="AL48" s="201" t="s">
        <v>225</v>
      </c>
      <c r="AM48" s="201" t="s">
        <v>13</v>
      </c>
      <c r="AN48" s="201" t="s">
        <v>222</v>
      </c>
      <c r="AO48" s="201" t="s">
        <v>13</v>
      </c>
      <c r="AP48" s="196" t="s">
        <v>237</v>
      </c>
      <c r="AQ48" s="202" t="s">
        <v>261</v>
      </c>
      <c r="AR48" s="201" t="s">
        <v>222</v>
      </c>
      <c r="AS48" s="201"/>
      <c r="AT48" s="79"/>
      <c r="AU48" s="68"/>
      <c r="AV48" s="68"/>
      <c r="AW48" s="68"/>
      <c r="AX48" s="60"/>
    </row>
    <row r="49" spans="1:58" ht="13" customHeight="1">
      <c r="A49" s="250"/>
      <c r="B49" s="190"/>
      <c r="C49" s="255"/>
      <c r="D49" s="197" t="s">
        <v>124</v>
      </c>
      <c r="E49" s="197" t="s">
        <v>181</v>
      </c>
      <c r="F49" s="197" t="s">
        <v>154</v>
      </c>
      <c r="G49" s="197" t="s">
        <v>206</v>
      </c>
      <c r="H49" s="197" t="s">
        <v>174</v>
      </c>
      <c r="I49" s="197" t="s">
        <v>168</v>
      </c>
      <c r="J49" s="197" t="s">
        <v>60</v>
      </c>
      <c r="K49" s="197" t="s">
        <v>77</v>
      </c>
      <c r="L49" s="197" t="s">
        <v>111</v>
      </c>
      <c r="M49" s="197" t="s">
        <v>92</v>
      </c>
      <c r="N49" s="197" t="s">
        <v>94</v>
      </c>
      <c r="O49" s="197" t="s">
        <v>204</v>
      </c>
      <c r="P49" s="197" t="s">
        <v>90</v>
      </c>
      <c r="Q49" s="198" t="s">
        <v>98</v>
      </c>
      <c r="R49" s="198" t="s">
        <v>193</v>
      </c>
      <c r="S49" s="198" t="s">
        <v>87</v>
      </c>
      <c r="T49" s="198" t="s">
        <v>99</v>
      </c>
      <c r="U49" s="198" t="s">
        <v>129</v>
      </c>
      <c r="V49" s="198" t="s">
        <v>139</v>
      </c>
      <c r="W49" s="198" t="s">
        <v>115</v>
      </c>
      <c r="X49" s="198" t="s">
        <v>56</v>
      </c>
      <c r="Y49" s="198" t="s">
        <v>81</v>
      </c>
      <c r="Z49" s="198" t="s">
        <v>108</v>
      </c>
      <c r="AA49" s="198" t="s">
        <v>86</v>
      </c>
      <c r="AB49" s="198" t="s">
        <v>158</v>
      </c>
      <c r="AC49" s="198" t="s">
        <v>75</v>
      </c>
      <c r="AD49" s="198" t="s">
        <v>52</v>
      </c>
      <c r="AE49" s="198" t="s">
        <v>127</v>
      </c>
      <c r="AF49" s="198" t="s">
        <v>133</v>
      </c>
      <c r="AG49" s="198" t="s">
        <v>134</v>
      </c>
      <c r="AH49" s="198" t="s">
        <v>163</v>
      </c>
      <c r="AI49" s="198" t="s">
        <v>59</v>
      </c>
      <c r="AJ49" s="198" t="s">
        <v>123</v>
      </c>
      <c r="AK49" s="198" t="s">
        <v>137</v>
      </c>
      <c r="AL49" s="198" t="s">
        <v>160</v>
      </c>
      <c r="AM49" s="198" t="s">
        <v>120</v>
      </c>
      <c r="AN49" s="198" t="s">
        <v>58</v>
      </c>
      <c r="AO49" s="198" t="s">
        <v>152</v>
      </c>
      <c r="AP49" s="198" t="s">
        <v>191</v>
      </c>
      <c r="AQ49" s="199" t="s">
        <v>161</v>
      </c>
      <c r="AR49" s="198" t="s">
        <v>57</v>
      </c>
      <c r="AS49" s="198" t="s">
        <v>310</v>
      </c>
      <c r="AT49" s="76"/>
      <c r="AU49" s="77"/>
      <c r="AV49" s="78" t="str">
        <f>IF(AV48&lt;&gt;"",VLOOKUP(AV48,#REF!,'[1]TKB SÁNG'!#REF!,0),"")</f>
        <v/>
      </c>
      <c r="AW49" s="77"/>
      <c r="AX49" s="60"/>
      <c r="BF49" s="61"/>
    </row>
    <row r="50" spans="1:58" s="61" customFormat="1" ht="13" customHeight="1">
      <c r="A50" s="250"/>
      <c r="B50" s="200">
        <v>4</v>
      </c>
      <c r="C50" s="256" t="s">
        <v>164</v>
      </c>
      <c r="D50" s="195" t="s">
        <v>258</v>
      </c>
      <c r="E50" s="195" t="s">
        <v>177</v>
      </c>
      <c r="F50" s="195" t="s">
        <v>286</v>
      </c>
      <c r="G50" s="195" t="s">
        <v>329</v>
      </c>
      <c r="H50" s="195" t="s">
        <v>16</v>
      </c>
      <c r="I50" s="195" t="s">
        <v>13</v>
      </c>
      <c r="J50" s="195" t="s">
        <v>14</v>
      </c>
      <c r="K50" s="195" t="s">
        <v>177</v>
      </c>
      <c r="L50" s="195" t="s">
        <v>177</v>
      </c>
      <c r="M50" s="195" t="s">
        <v>177</v>
      </c>
      <c r="N50" s="195" t="s">
        <v>13</v>
      </c>
      <c r="O50" s="195" t="s">
        <v>222</v>
      </c>
      <c r="P50" s="195" t="s">
        <v>222</v>
      </c>
      <c r="Q50" s="201" t="s">
        <v>258</v>
      </c>
      <c r="R50" s="196" t="s">
        <v>13</v>
      </c>
      <c r="S50" s="201" t="s">
        <v>258</v>
      </c>
      <c r="T50" s="201" t="s">
        <v>230</v>
      </c>
      <c r="U50" s="201" t="s">
        <v>262</v>
      </c>
      <c r="V50" s="201" t="s">
        <v>326</v>
      </c>
      <c r="W50" s="201" t="s">
        <v>261</v>
      </c>
      <c r="X50" s="196" t="s">
        <v>190</v>
      </c>
      <c r="Y50" s="201" t="s">
        <v>258</v>
      </c>
      <c r="Z50" s="201" t="s">
        <v>13</v>
      </c>
      <c r="AA50" s="201" t="s">
        <v>259</v>
      </c>
      <c r="AB50" s="201" t="s">
        <v>14</v>
      </c>
      <c r="AC50" s="201" t="s">
        <v>14</v>
      </c>
      <c r="AD50" s="201" t="s">
        <v>262</v>
      </c>
      <c r="AE50" s="196" t="s">
        <v>14</v>
      </c>
      <c r="AF50" s="201" t="s">
        <v>222</v>
      </c>
      <c r="AG50" s="201" t="s">
        <v>16</v>
      </c>
      <c r="AH50" s="201" t="s">
        <v>222</v>
      </c>
      <c r="AI50" s="201" t="s">
        <v>229</v>
      </c>
      <c r="AJ50" s="201" t="s">
        <v>259</v>
      </c>
      <c r="AK50" s="201" t="s">
        <v>222</v>
      </c>
      <c r="AL50" s="201" t="s">
        <v>229</v>
      </c>
      <c r="AM50" s="196" t="s">
        <v>13</v>
      </c>
      <c r="AN50" s="196" t="s">
        <v>190</v>
      </c>
      <c r="AO50" s="196" t="s">
        <v>261</v>
      </c>
      <c r="AP50" s="196" t="s">
        <v>259</v>
      </c>
      <c r="AQ50" s="206" t="s">
        <v>14</v>
      </c>
      <c r="AR50" s="201" t="s">
        <v>258</v>
      </c>
      <c r="AS50" s="201"/>
      <c r="AT50" s="79"/>
      <c r="AU50" s="68"/>
      <c r="AV50" s="68"/>
      <c r="AW50" s="68"/>
      <c r="AX50" s="60"/>
    </row>
    <row r="51" spans="1:58" ht="13" customHeight="1">
      <c r="A51" s="250"/>
      <c r="B51" s="190"/>
      <c r="C51" s="255"/>
      <c r="D51" s="197" t="s">
        <v>124</v>
      </c>
      <c r="E51" s="197" t="s">
        <v>181</v>
      </c>
      <c r="F51" s="197" t="s">
        <v>75</v>
      </c>
      <c r="G51" s="197" t="s">
        <v>302</v>
      </c>
      <c r="H51" s="197" t="s">
        <v>160</v>
      </c>
      <c r="I51" s="197" t="s">
        <v>168</v>
      </c>
      <c r="J51" s="197" t="s">
        <v>154</v>
      </c>
      <c r="K51" s="197" t="s">
        <v>77</v>
      </c>
      <c r="L51" s="197" t="s">
        <v>111</v>
      </c>
      <c r="M51" s="197" t="s">
        <v>92</v>
      </c>
      <c r="N51" s="197" t="s">
        <v>152</v>
      </c>
      <c r="O51" s="197" t="s">
        <v>129</v>
      </c>
      <c r="P51" s="197" t="s">
        <v>55</v>
      </c>
      <c r="Q51" s="198" t="s">
        <v>98</v>
      </c>
      <c r="R51" s="198" t="s">
        <v>193</v>
      </c>
      <c r="S51" s="198" t="s">
        <v>87</v>
      </c>
      <c r="T51" s="198" t="s">
        <v>56</v>
      </c>
      <c r="U51" s="198" t="s">
        <v>99</v>
      </c>
      <c r="V51" s="198" t="s">
        <v>127</v>
      </c>
      <c r="W51" s="198" t="s">
        <v>112</v>
      </c>
      <c r="X51" s="198" t="s">
        <v>139</v>
      </c>
      <c r="Y51" s="198" t="s">
        <v>81</v>
      </c>
      <c r="Z51" s="198" t="s">
        <v>115</v>
      </c>
      <c r="AA51" s="198" t="s">
        <v>53</v>
      </c>
      <c r="AB51" s="198" t="s">
        <v>158</v>
      </c>
      <c r="AC51" s="198" t="s">
        <v>117</v>
      </c>
      <c r="AD51" s="198" t="s">
        <v>109</v>
      </c>
      <c r="AE51" s="198" t="s">
        <v>189</v>
      </c>
      <c r="AF51" s="198" t="s">
        <v>57</v>
      </c>
      <c r="AG51" s="198" t="s">
        <v>155</v>
      </c>
      <c r="AH51" s="198" t="s">
        <v>58</v>
      </c>
      <c r="AI51" s="198" t="s">
        <v>123</v>
      </c>
      <c r="AJ51" s="198" t="s">
        <v>52</v>
      </c>
      <c r="AK51" s="198" t="s">
        <v>59</v>
      </c>
      <c r="AL51" s="198" t="s">
        <v>122</v>
      </c>
      <c r="AM51" s="198" t="s">
        <v>120</v>
      </c>
      <c r="AN51" s="198" t="s">
        <v>137</v>
      </c>
      <c r="AO51" s="198" t="s">
        <v>163</v>
      </c>
      <c r="AP51" s="198" t="s">
        <v>60</v>
      </c>
      <c r="AQ51" s="199" t="s">
        <v>84</v>
      </c>
      <c r="AR51" s="198" t="s">
        <v>133</v>
      </c>
      <c r="AS51" s="198" t="s">
        <v>310</v>
      </c>
      <c r="AT51" s="76"/>
      <c r="AU51" s="77"/>
      <c r="AV51" s="78" t="str">
        <f>IF(AV50&lt;&gt;"",VLOOKUP(AV50,#REF!,'[1]TKB SÁNG'!#REF!,0),"")</f>
        <v/>
      </c>
      <c r="AW51" s="77"/>
      <c r="AX51" s="60"/>
      <c r="BF51" s="61"/>
    </row>
    <row r="52" spans="1:58" s="61" customFormat="1" ht="12.75" customHeight="1">
      <c r="A52" s="250"/>
      <c r="B52" s="200">
        <v>5</v>
      </c>
      <c r="C52" s="256" t="s">
        <v>166</v>
      </c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201"/>
      <c r="R52" s="201" t="s">
        <v>177</v>
      </c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 t="s">
        <v>14</v>
      </c>
      <c r="AF52" s="201" t="s">
        <v>14</v>
      </c>
      <c r="AG52" s="201" t="s">
        <v>190</v>
      </c>
      <c r="AH52" s="201" t="s">
        <v>229</v>
      </c>
      <c r="AI52" s="201" t="s">
        <v>16</v>
      </c>
      <c r="AJ52" s="201" t="s">
        <v>225</v>
      </c>
      <c r="AK52" s="201" t="s">
        <v>183</v>
      </c>
      <c r="AL52" s="201" t="s">
        <v>259</v>
      </c>
      <c r="AM52" s="201" t="s">
        <v>236</v>
      </c>
      <c r="AN52" s="201" t="s">
        <v>258</v>
      </c>
      <c r="AO52" s="201" t="s">
        <v>258</v>
      </c>
      <c r="AP52" s="201" t="s">
        <v>190</v>
      </c>
      <c r="AQ52" s="202" t="s">
        <v>14</v>
      </c>
      <c r="AR52" s="201" t="s">
        <v>258</v>
      </c>
      <c r="AS52" s="201"/>
      <c r="AT52" s="79"/>
      <c r="AU52" s="68"/>
      <c r="AV52" s="68"/>
      <c r="AW52" s="68"/>
      <c r="AX52" s="60"/>
    </row>
    <row r="53" spans="1:58" ht="13" customHeight="1" thickBot="1">
      <c r="A53" s="251"/>
      <c r="B53" s="207"/>
      <c r="C53" s="257"/>
      <c r="D53" s="218" t="s">
        <v>310</v>
      </c>
      <c r="E53" s="218" t="s">
        <v>310</v>
      </c>
      <c r="F53" s="218" t="s">
        <v>310</v>
      </c>
      <c r="G53" s="218" t="s">
        <v>310</v>
      </c>
      <c r="H53" s="218" t="s">
        <v>310</v>
      </c>
      <c r="I53" s="218" t="s">
        <v>310</v>
      </c>
      <c r="J53" s="218" t="s">
        <v>310</v>
      </c>
      <c r="K53" s="218" t="s">
        <v>310</v>
      </c>
      <c r="L53" s="218" t="s">
        <v>310</v>
      </c>
      <c r="M53" s="218" t="s">
        <v>310</v>
      </c>
      <c r="N53" s="218" t="s">
        <v>310</v>
      </c>
      <c r="O53" s="218" t="s">
        <v>310</v>
      </c>
      <c r="P53" s="218" t="s">
        <v>310</v>
      </c>
      <c r="Q53" s="210" t="s">
        <v>310</v>
      </c>
      <c r="R53" s="210" t="s">
        <v>196</v>
      </c>
      <c r="S53" s="210" t="s">
        <v>310</v>
      </c>
      <c r="T53" s="210" t="s">
        <v>310</v>
      </c>
      <c r="U53" s="210" t="s">
        <v>310</v>
      </c>
      <c r="V53" s="210" t="s">
        <v>310</v>
      </c>
      <c r="W53" s="210" t="s">
        <v>310</v>
      </c>
      <c r="X53" s="210" t="s">
        <v>310</v>
      </c>
      <c r="Y53" s="210" t="s">
        <v>310</v>
      </c>
      <c r="Z53" s="210" t="s">
        <v>310</v>
      </c>
      <c r="AA53" s="210" t="s">
        <v>310</v>
      </c>
      <c r="AB53" s="210" t="s">
        <v>310</v>
      </c>
      <c r="AC53" s="210" t="s">
        <v>310</v>
      </c>
      <c r="AD53" s="210" t="s">
        <v>310</v>
      </c>
      <c r="AE53" s="210" t="s">
        <v>189</v>
      </c>
      <c r="AF53" s="210" t="s">
        <v>117</v>
      </c>
      <c r="AG53" s="210" t="s">
        <v>134</v>
      </c>
      <c r="AH53" s="210" t="s">
        <v>122</v>
      </c>
      <c r="AI53" s="210" t="s">
        <v>155</v>
      </c>
      <c r="AJ53" s="210" t="s">
        <v>161</v>
      </c>
      <c r="AK53" s="210" t="s">
        <v>87</v>
      </c>
      <c r="AL53" s="210" t="s">
        <v>60</v>
      </c>
      <c r="AM53" s="210" t="s">
        <v>120</v>
      </c>
      <c r="AN53" s="210" t="s">
        <v>121</v>
      </c>
      <c r="AO53" s="210" t="s">
        <v>124</v>
      </c>
      <c r="AP53" s="210" t="s">
        <v>213</v>
      </c>
      <c r="AQ53" s="219" t="s">
        <v>84</v>
      </c>
      <c r="AR53" s="210" t="s">
        <v>133</v>
      </c>
      <c r="AS53" s="210" t="s">
        <v>310</v>
      </c>
      <c r="AT53" s="90"/>
      <c r="AU53" s="77"/>
      <c r="AV53" s="78" t="str">
        <f>IF(AV52&lt;&gt;"",VLOOKUP(AV52,#REF!,'[1]TKB SÁNG'!#REF!,0),"")</f>
        <v/>
      </c>
      <c r="AW53" s="77"/>
      <c r="AX53" s="60"/>
      <c r="BF53" s="61"/>
    </row>
    <row r="54" spans="1:58" s="61" customFormat="1" ht="13" customHeight="1">
      <c r="A54" s="258" t="s">
        <v>7</v>
      </c>
      <c r="B54" s="259">
        <v>1</v>
      </c>
      <c r="C54" s="260" t="s">
        <v>151</v>
      </c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196"/>
      <c r="R54" s="196"/>
      <c r="S54" s="196"/>
      <c r="T54" s="196"/>
      <c r="U54" s="196"/>
      <c r="V54" s="196"/>
      <c r="W54" s="225"/>
      <c r="X54" s="196"/>
      <c r="Y54" s="196"/>
      <c r="Z54" s="196"/>
      <c r="AA54" s="196"/>
      <c r="AB54" s="196"/>
      <c r="AC54" s="196"/>
      <c r="AD54" s="196"/>
      <c r="AE54" s="196"/>
      <c r="AF54" s="196" t="s">
        <v>237</v>
      </c>
      <c r="AG54" s="196" t="s">
        <v>222</v>
      </c>
      <c r="AH54" s="196" t="s">
        <v>263</v>
      </c>
      <c r="AI54" s="196" t="s">
        <v>13</v>
      </c>
      <c r="AJ54" s="196" t="s">
        <v>190</v>
      </c>
      <c r="AK54" s="196" t="s">
        <v>262</v>
      </c>
      <c r="AL54" s="196" t="s">
        <v>222</v>
      </c>
      <c r="AM54" s="196" t="s">
        <v>258</v>
      </c>
      <c r="AN54" s="196" t="s">
        <v>183</v>
      </c>
      <c r="AO54" s="196" t="s">
        <v>287</v>
      </c>
      <c r="AP54" s="196" t="s">
        <v>237</v>
      </c>
      <c r="AQ54" s="206" t="s">
        <v>262</v>
      </c>
      <c r="AR54" s="196" t="s">
        <v>263</v>
      </c>
      <c r="AS54" s="196"/>
      <c r="AT54" s="91"/>
      <c r="AU54" s="83"/>
      <c r="AV54" s="83"/>
      <c r="AW54" s="83"/>
      <c r="AX54" s="60"/>
    </row>
    <row r="55" spans="1:58" ht="13" customHeight="1">
      <c r="A55" s="250"/>
      <c r="B55" s="253"/>
      <c r="C55" s="255"/>
      <c r="D55" s="197" t="s">
        <v>310</v>
      </c>
      <c r="E55" s="197" t="s">
        <v>310</v>
      </c>
      <c r="F55" s="197" t="s">
        <v>310</v>
      </c>
      <c r="G55" s="197" t="s">
        <v>310</v>
      </c>
      <c r="H55" s="197" t="s">
        <v>310</v>
      </c>
      <c r="I55" s="197" t="s">
        <v>310</v>
      </c>
      <c r="J55" s="197" t="s">
        <v>310</v>
      </c>
      <c r="K55" s="197" t="s">
        <v>310</v>
      </c>
      <c r="L55" s="197" t="s">
        <v>310</v>
      </c>
      <c r="M55" s="197" t="s">
        <v>310</v>
      </c>
      <c r="N55" s="197" t="s">
        <v>310</v>
      </c>
      <c r="O55" s="197" t="s">
        <v>310</v>
      </c>
      <c r="P55" s="197" t="s">
        <v>310</v>
      </c>
      <c r="Q55" s="198" t="s">
        <v>310</v>
      </c>
      <c r="R55" s="198" t="s">
        <v>310</v>
      </c>
      <c r="S55" s="198" t="s">
        <v>310</v>
      </c>
      <c r="T55" s="198" t="s">
        <v>310</v>
      </c>
      <c r="U55" s="198" t="s">
        <v>310</v>
      </c>
      <c r="V55" s="198" t="s">
        <v>310</v>
      </c>
      <c r="W55" s="227" t="s">
        <v>310</v>
      </c>
      <c r="X55" s="198" t="s">
        <v>310</v>
      </c>
      <c r="Y55" s="198" t="s">
        <v>310</v>
      </c>
      <c r="Z55" s="198" t="s">
        <v>310</v>
      </c>
      <c r="AA55" s="198" t="s">
        <v>310</v>
      </c>
      <c r="AB55" s="198" t="s">
        <v>310</v>
      </c>
      <c r="AC55" s="198" t="s">
        <v>310</v>
      </c>
      <c r="AD55" s="198" t="s">
        <v>310</v>
      </c>
      <c r="AE55" s="198" t="s">
        <v>310</v>
      </c>
      <c r="AF55" s="198" t="s">
        <v>114</v>
      </c>
      <c r="AG55" s="198" t="s">
        <v>58</v>
      </c>
      <c r="AH55" s="198" t="s">
        <v>288</v>
      </c>
      <c r="AI55" s="198" t="s">
        <v>152</v>
      </c>
      <c r="AJ55" s="198" t="s">
        <v>134</v>
      </c>
      <c r="AK55" s="198" t="s">
        <v>99</v>
      </c>
      <c r="AL55" s="198" t="s">
        <v>59</v>
      </c>
      <c r="AM55" s="198" t="s">
        <v>105</v>
      </c>
      <c r="AN55" s="198" t="s">
        <v>121</v>
      </c>
      <c r="AO55" s="198" t="s">
        <v>53</v>
      </c>
      <c r="AP55" s="198" t="s">
        <v>191</v>
      </c>
      <c r="AQ55" s="199" t="s">
        <v>156</v>
      </c>
      <c r="AR55" s="198" t="s">
        <v>196</v>
      </c>
      <c r="AS55" s="198" t="s">
        <v>310</v>
      </c>
      <c r="AT55" s="76"/>
      <c r="AU55" s="77"/>
      <c r="AV55" s="78" t="str">
        <f>IF(AV54&lt;&gt;"",VLOOKUP(AV54,#REF!,'[1]TKB SÁNG'!#REF!,0),"")</f>
        <v/>
      </c>
      <c r="AW55" s="77"/>
      <c r="AX55" s="60"/>
      <c r="BF55" s="61"/>
    </row>
    <row r="56" spans="1:58" s="61" customFormat="1" ht="13" customHeight="1">
      <c r="A56" s="250"/>
      <c r="B56" s="200">
        <v>2</v>
      </c>
      <c r="C56" s="256" t="s">
        <v>159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201"/>
      <c r="R56" s="201"/>
      <c r="S56" s="201"/>
      <c r="T56" s="201"/>
      <c r="U56" s="201"/>
      <c r="V56" s="196"/>
      <c r="W56" s="201"/>
      <c r="X56" s="201"/>
      <c r="Y56" s="201"/>
      <c r="Z56" s="196"/>
      <c r="AA56" s="196"/>
      <c r="AB56" s="196"/>
      <c r="AC56" s="196"/>
      <c r="AD56" s="201"/>
      <c r="AE56" s="201"/>
      <c r="AF56" s="196" t="s">
        <v>13</v>
      </c>
      <c r="AG56" s="201" t="s">
        <v>258</v>
      </c>
      <c r="AH56" s="196" t="s">
        <v>259</v>
      </c>
      <c r="AI56" s="196" t="s">
        <v>14</v>
      </c>
      <c r="AJ56" s="201" t="s">
        <v>263</v>
      </c>
      <c r="AK56" s="201" t="s">
        <v>222</v>
      </c>
      <c r="AL56" s="201" t="s">
        <v>263</v>
      </c>
      <c r="AM56" s="201" t="s">
        <v>258</v>
      </c>
      <c r="AN56" s="201" t="s">
        <v>222</v>
      </c>
      <c r="AO56" s="201" t="s">
        <v>237</v>
      </c>
      <c r="AP56" s="201" t="s">
        <v>262</v>
      </c>
      <c r="AQ56" s="202" t="s">
        <v>13</v>
      </c>
      <c r="AR56" s="201" t="s">
        <v>237</v>
      </c>
      <c r="AS56" s="201"/>
      <c r="AT56" s="79"/>
      <c r="AU56" s="68"/>
      <c r="AV56" s="68"/>
      <c r="AW56" s="68"/>
      <c r="AX56" s="60"/>
    </row>
    <row r="57" spans="1:58" ht="13" customHeight="1">
      <c r="A57" s="250"/>
      <c r="B57" s="190"/>
      <c r="C57" s="255"/>
      <c r="D57" s="197" t="s">
        <v>310</v>
      </c>
      <c r="E57" s="197" t="s">
        <v>310</v>
      </c>
      <c r="F57" s="197" t="s">
        <v>310</v>
      </c>
      <c r="G57" s="197" t="s">
        <v>310</v>
      </c>
      <c r="H57" s="197" t="s">
        <v>310</v>
      </c>
      <c r="I57" s="197" t="s">
        <v>310</v>
      </c>
      <c r="J57" s="197" t="s">
        <v>310</v>
      </c>
      <c r="K57" s="197" t="s">
        <v>310</v>
      </c>
      <c r="L57" s="197" t="s">
        <v>310</v>
      </c>
      <c r="M57" s="197" t="s">
        <v>310</v>
      </c>
      <c r="N57" s="197" t="s">
        <v>310</v>
      </c>
      <c r="O57" s="197" t="s">
        <v>310</v>
      </c>
      <c r="P57" s="197" t="s">
        <v>310</v>
      </c>
      <c r="Q57" s="198" t="s">
        <v>310</v>
      </c>
      <c r="R57" s="198" t="s">
        <v>310</v>
      </c>
      <c r="S57" s="198" t="s">
        <v>310</v>
      </c>
      <c r="T57" s="198" t="s">
        <v>310</v>
      </c>
      <c r="U57" s="198" t="s">
        <v>310</v>
      </c>
      <c r="V57" s="198" t="s">
        <v>310</v>
      </c>
      <c r="W57" s="198" t="s">
        <v>310</v>
      </c>
      <c r="X57" s="198" t="s">
        <v>310</v>
      </c>
      <c r="Y57" s="198" t="s">
        <v>310</v>
      </c>
      <c r="Z57" s="198" t="s">
        <v>310</v>
      </c>
      <c r="AA57" s="198" t="s">
        <v>310</v>
      </c>
      <c r="AB57" s="198" t="s">
        <v>310</v>
      </c>
      <c r="AC57" s="198" t="s">
        <v>310</v>
      </c>
      <c r="AD57" s="198" t="s">
        <v>310</v>
      </c>
      <c r="AE57" s="198" t="s">
        <v>310</v>
      </c>
      <c r="AF57" s="198" t="s">
        <v>119</v>
      </c>
      <c r="AG57" s="198" t="s">
        <v>134</v>
      </c>
      <c r="AH57" s="198" t="s">
        <v>53</v>
      </c>
      <c r="AI57" s="198" t="s">
        <v>308</v>
      </c>
      <c r="AJ57" s="198" t="s">
        <v>288</v>
      </c>
      <c r="AK57" s="198" t="s">
        <v>59</v>
      </c>
      <c r="AL57" s="198" t="s">
        <v>196</v>
      </c>
      <c r="AM57" s="198" t="s">
        <v>105</v>
      </c>
      <c r="AN57" s="198" t="s">
        <v>58</v>
      </c>
      <c r="AO57" s="198" t="s">
        <v>114</v>
      </c>
      <c r="AP57" s="198" t="s">
        <v>99</v>
      </c>
      <c r="AQ57" s="199" t="s">
        <v>113</v>
      </c>
      <c r="AR57" s="198" t="s">
        <v>191</v>
      </c>
      <c r="AS57" s="198" t="s">
        <v>310</v>
      </c>
      <c r="AT57" s="80"/>
      <c r="AU57" s="81"/>
      <c r="AV57" s="81"/>
      <c r="AW57" s="81"/>
      <c r="AX57" s="60"/>
      <c r="BF57" s="61"/>
    </row>
    <row r="58" spans="1:58" s="61" customFormat="1" ht="13" customHeight="1">
      <c r="A58" s="250"/>
      <c r="B58" s="200">
        <v>3</v>
      </c>
      <c r="C58" s="256" t="s">
        <v>162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 t="s">
        <v>13</v>
      </c>
      <c r="AG58" s="201" t="s">
        <v>237</v>
      </c>
      <c r="AH58" s="201" t="s">
        <v>14</v>
      </c>
      <c r="AI58" s="201" t="s">
        <v>237</v>
      </c>
      <c r="AJ58" s="201" t="s">
        <v>222</v>
      </c>
      <c r="AK58" s="201" t="s">
        <v>14</v>
      </c>
      <c r="AL58" s="201" t="s">
        <v>261</v>
      </c>
      <c r="AM58" s="201" t="s">
        <v>262</v>
      </c>
      <c r="AN58" s="201" t="s">
        <v>237</v>
      </c>
      <c r="AO58" s="201" t="s">
        <v>263</v>
      </c>
      <c r="AP58" s="201" t="s">
        <v>14</v>
      </c>
      <c r="AQ58" s="202" t="s">
        <v>263</v>
      </c>
      <c r="AR58" s="201" t="s">
        <v>13</v>
      </c>
      <c r="AS58" s="201"/>
      <c r="AT58" s="79"/>
      <c r="AU58" s="68"/>
      <c r="AV58" s="68"/>
      <c r="AW58" s="68"/>
      <c r="AX58" s="60"/>
    </row>
    <row r="59" spans="1:58" ht="13" customHeight="1">
      <c r="A59" s="250"/>
      <c r="B59" s="190"/>
      <c r="C59" s="255"/>
      <c r="D59" s="197" t="s">
        <v>310</v>
      </c>
      <c r="E59" s="197" t="s">
        <v>310</v>
      </c>
      <c r="F59" s="197" t="s">
        <v>310</v>
      </c>
      <c r="G59" s="197" t="s">
        <v>310</v>
      </c>
      <c r="H59" s="197" t="s">
        <v>310</v>
      </c>
      <c r="I59" s="197" t="s">
        <v>310</v>
      </c>
      <c r="J59" s="197" t="s">
        <v>310</v>
      </c>
      <c r="K59" s="197" t="s">
        <v>310</v>
      </c>
      <c r="L59" s="197" t="s">
        <v>310</v>
      </c>
      <c r="M59" s="197" t="s">
        <v>310</v>
      </c>
      <c r="N59" s="197" t="s">
        <v>310</v>
      </c>
      <c r="O59" s="197" t="s">
        <v>310</v>
      </c>
      <c r="P59" s="197" t="s">
        <v>310</v>
      </c>
      <c r="Q59" s="198" t="s">
        <v>310</v>
      </c>
      <c r="R59" s="198" t="s">
        <v>310</v>
      </c>
      <c r="S59" s="198" t="s">
        <v>310</v>
      </c>
      <c r="T59" s="198" t="s">
        <v>310</v>
      </c>
      <c r="U59" s="198" t="s">
        <v>310</v>
      </c>
      <c r="V59" s="198" t="s">
        <v>310</v>
      </c>
      <c r="W59" s="198" t="s">
        <v>310</v>
      </c>
      <c r="X59" s="198" t="s">
        <v>310</v>
      </c>
      <c r="Y59" s="198" t="s">
        <v>310</v>
      </c>
      <c r="Z59" s="198" t="s">
        <v>310</v>
      </c>
      <c r="AA59" s="198" t="s">
        <v>310</v>
      </c>
      <c r="AB59" s="198" t="s">
        <v>310</v>
      </c>
      <c r="AC59" s="198" t="s">
        <v>310</v>
      </c>
      <c r="AD59" s="198" t="s">
        <v>310</v>
      </c>
      <c r="AE59" s="198" t="s">
        <v>310</v>
      </c>
      <c r="AF59" s="198" t="s">
        <v>119</v>
      </c>
      <c r="AG59" s="198" t="s">
        <v>97</v>
      </c>
      <c r="AH59" s="198" t="s">
        <v>308</v>
      </c>
      <c r="AI59" s="198" t="s">
        <v>191</v>
      </c>
      <c r="AJ59" s="198" t="s">
        <v>59</v>
      </c>
      <c r="AK59" s="198" t="s">
        <v>117</v>
      </c>
      <c r="AL59" s="198" t="s">
        <v>161</v>
      </c>
      <c r="AM59" s="198" t="s">
        <v>156</v>
      </c>
      <c r="AN59" s="198" t="s">
        <v>114</v>
      </c>
      <c r="AO59" s="198" t="s">
        <v>288</v>
      </c>
      <c r="AP59" s="198" t="s">
        <v>131</v>
      </c>
      <c r="AQ59" s="199" t="s">
        <v>196</v>
      </c>
      <c r="AR59" s="198" t="s">
        <v>95</v>
      </c>
      <c r="AS59" s="198" t="s">
        <v>310</v>
      </c>
      <c r="AT59" s="80"/>
      <c r="AU59" s="81"/>
      <c r="AV59" s="81"/>
      <c r="AW59" s="81"/>
      <c r="AX59" s="60"/>
      <c r="BF59" s="61"/>
    </row>
    <row r="60" spans="1:58" s="61" customFormat="1" ht="13" customHeight="1">
      <c r="A60" s="250"/>
      <c r="B60" s="200">
        <v>4</v>
      </c>
      <c r="C60" s="256" t="s">
        <v>164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 t="s">
        <v>262</v>
      </c>
      <c r="AG60" s="201" t="s">
        <v>190</v>
      </c>
      <c r="AH60" s="201" t="s">
        <v>14</v>
      </c>
      <c r="AI60" s="201" t="s">
        <v>225</v>
      </c>
      <c r="AJ60" s="201" t="s">
        <v>13</v>
      </c>
      <c r="AK60" s="201" t="s">
        <v>237</v>
      </c>
      <c r="AL60" s="201" t="s">
        <v>237</v>
      </c>
      <c r="AM60" s="201" t="s">
        <v>222</v>
      </c>
      <c r="AN60" s="201" t="s">
        <v>258</v>
      </c>
      <c r="AO60" s="201" t="s">
        <v>222</v>
      </c>
      <c r="AP60" s="201" t="s">
        <v>14</v>
      </c>
      <c r="AQ60" s="202" t="s">
        <v>236</v>
      </c>
      <c r="AR60" s="201" t="s">
        <v>13</v>
      </c>
      <c r="AS60" s="201"/>
      <c r="AT60" s="79"/>
      <c r="AU60" s="68"/>
      <c r="AV60" s="68"/>
      <c r="AW60" s="68"/>
      <c r="AX60" s="60"/>
    </row>
    <row r="61" spans="1:58" ht="13" customHeight="1">
      <c r="A61" s="250"/>
      <c r="B61" s="190"/>
      <c r="C61" s="255"/>
      <c r="D61" s="197" t="s">
        <v>310</v>
      </c>
      <c r="E61" s="197" t="s">
        <v>310</v>
      </c>
      <c r="F61" s="197" t="s">
        <v>310</v>
      </c>
      <c r="G61" s="197" t="s">
        <v>310</v>
      </c>
      <c r="H61" s="197" t="s">
        <v>310</v>
      </c>
      <c r="I61" s="197" t="s">
        <v>310</v>
      </c>
      <c r="J61" s="197" t="s">
        <v>310</v>
      </c>
      <c r="K61" s="197" t="s">
        <v>310</v>
      </c>
      <c r="L61" s="197" t="s">
        <v>310</v>
      </c>
      <c r="M61" s="197" t="s">
        <v>310</v>
      </c>
      <c r="N61" s="197" t="s">
        <v>310</v>
      </c>
      <c r="O61" s="197" t="s">
        <v>310</v>
      </c>
      <c r="P61" s="197" t="s">
        <v>310</v>
      </c>
      <c r="Q61" s="198" t="s">
        <v>310</v>
      </c>
      <c r="R61" s="198" t="s">
        <v>310</v>
      </c>
      <c r="S61" s="198" t="s">
        <v>310</v>
      </c>
      <c r="T61" s="198" t="s">
        <v>310</v>
      </c>
      <c r="U61" s="198" t="s">
        <v>310</v>
      </c>
      <c r="V61" s="198" t="s">
        <v>310</v>
      </c>
      <c r="W61" s="198" t="s">
        <v>310</v>
      </c>
      <c r="X61" s="198" t="s">
        <v>310</v>
      </c>
      <c r="Y61" s="198" t="s">
        <v>310</v>
      </c>
      <c r="Z61" s="198" t="s">
        <v>310</v>
      </c>
      <c r="AA61" s="198" t="s">
        <v>310</v>
      </c>
      <c r="AB61" s="198" t="s">
        <v>310</v>
      </c>
      <c r="AC61" s="198" t="s">
        <v>310</v>
      </c>
      <c r="AD61" s="198" t="s">
        <v>310</v>
      </c>
      <c r="AE61" s="198" t="s">
        <v>310</v>
      </c>
      <c r="AF61" s="204" t="s">
        <v>99</v>
      </c>
      <c r="AG61" s="198" t="s">
        <v>134</v>
      </c>
      <c r="AH61" s="198" t="s">
        <v>308</v>
      </c>
      <c r="AI61" s="198" t="s">
        <v>152</v>
      </c>
      <c r="AJ61" s="198" t="s">
        <v>161</v>
      </c>
      <c r="AK61" s="198" t="s">
        <v>114</v>
      </c>
      <c r="AL61" s="198" t="s">
        <v>97</v>
      </c>
      <c r="AM61" s="198" t="s">
        <v>59</v>
      </c>
      <c r="AN61" s="198" t="s">
        <v>121</v>
      </c>
      <c r="AO61" s="198" t="s">
        <v>58</v>
      </c>
      <c r="AP61" s="198" t="s">
        <v>131</v>
      </c>
      <c r="AQ61" s="199" t="s">
        <v>113</v>
      </c>
      <c r="AR61" s="198" t="s">
        <v>95</v>
      </c>
      <c r="AS61" s="198" t="s">
        <v>310</v>
      </c>
      <c r="AT61" s="76"/>
      <c r="AU61" s="77"/>
      <c r="AV61" s="78" t="str">
        <f>IF(AV60&lt;&gt;"",VLOOKUP(AV60,#REF!,'[1]TKB SÁNG'!#REF!,0),"")</f>
        <v/>
      </c>
      <c r="AW61" s="77"/>
      <c r="AX61" s="60"/>
      <c r="BF61" s="61"/>
    </row>
    <row r="62" spans="1:58" s="61" customFormat="1" ht="13" customHeight="1">
      <c r="A62" s="250"/>
      <c r="B62" s="200">
        <v>5</v>
      </c>
      <c r="C62" s="256" t="s">
        <v>166</v>
      </c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 t="s">
        <v>236</v>
      </c>
      <c r="AG62" s="201" t="s">
        <v>236</v>
      </c>
      <c r="AH62" s="201" t="s">
        <v>236</v>
      </c>
      <c r="AI62" s="201" t="s">
        <v>236</v>
      </c>
      <c r="AJ62" s="201" t="s">
        <v>236</v>
      </c>
      <c r="AK62" s="201" t="s">
        <v>236</v>
      </c>
      <c r="AL62" s="201" t="s">
        <v>236</v>
      </c>
      <c r="AM62" s="201" t="s">
        <v>261</v>
      </c>
      <c r="AN62" s="201" t="s">
        <v>236</v>
      </c>
      <c r="AO62" s="201" t="s">
        <v>236</v>
      </c>
      <c r="AP62" s="201" t="s">
        <v>236</v>
      </c>
      <c r="AQ62" s="201" t="s">
        <v>236</v>
      </c>
      <c r="AR62" s="201" t="s">
        <v>236</v>
      </c>
      <c r="AS62" s="201"/>
      <c r="AT62" s="79"/>
      <c r="AU62" s="68"/>
      <c r="AV62" s="68"/>
      <c r="AW62" s="68"/>
      <c r="AX62" s="60"/>
    </row>
    <row r="63" spans="1:58" ht="13" customHeight="1" thickBot="1">
      <c r="A63" s="264"/>
      <c r="B63" s="207"/>
      <c r="C63" s="261"/>
      <c r="D63" s="218" t="s">
        <v>310</v>
      </c>
      <c r="E63" s="218" t="s">
        <v>310</v>
      </c>
      <c r="F63" s="218" t="s">
        <v>310</v>
      </c>
      <c r="G63" s="218" t="s">
        <v>310</v>
      </c>
      <c r="H63" s="218" t="s">
        <v>310</v>
      </c>
      <c r="I63" s="218" t="s">
        <v>310</v>
      </c>
      <c r="J63" s="218" t="s">
        <v>310</v>
      </c>
      <c r="K63" s="218" t="s">
        <v>310</v>
      </c>
      <c r="L63" s="218" t="s">
        <v>310</v>
      </c>
      <c r="M63" s="218" t="s">
        <v>310</v>
      </c>
      <c r="N63" s="218" t="s">
        <v>310</v>
      </c>
      <c r="O63" s="218" t="s">
        <v>310</v>
      </c>
      <c r="P63" s="218" t="s">
        <v>310</v>
      </c>
      <c r="Q63" s="210" t="s">
        <v>310</v>
      </c>
      <c r="R63" s="210" t="s">
        <v>310</v>
      </c>
      <c r="S63" s="210" t="s">
        <v>310</v>
      </c>
      <c r="T63" s="210" t="s">
        <v>310</v>
      </c>
      <c r="U63" s="210" t="s">
        <v>310</v>
      </c>
      <c r="V63" s="210" t="s">
        <v>310</v>
      </c>
      <c r="W63" s="210" t="s">
        <v>310</v>
      </c>
      <c r="X63" s="210" t="s">
        <v>310</v>
      </c>
      <c r="Y63" s="210" t="s">
        <v>310</v>
      </c>
      <c r="Z63" s="210" t="s">
        <v>310</v>
      </c>
      <c r="AA63" s="210" t="s">
        <v>310</v>
      </c>
      <c r="AB63" s="210" t="s">
        <v>310</v>
      </c>
      <c r="AC63" s="210" t="s">
        <v>310</v>
      </c>
      <c r="AD63" s="210" t="s">
        <v>310</v>
      </c>
      <c r="AE63" s="210" t="s">
        <v>310</v>
      </c>
      <c r="AF63" s="210" t="s">
        <v>119</v>
      </c>
      <c r="AG63" s="210" t="s">
        <v>134</v>
      </c>
      <c r="AH63" s="210" t="s">
        <v>136</v>
      </c>
      <c r="AI63" s="210" t="s">
        <v>308</v>
      </c>
      <c r="AJ63" s="210" t="s">
        <v>124</v>
      </c>
      <c r="AK63" s="210" t="s">
        <v>117</v>
      </c>
      <c r="AL63" s="210" t="s">
        <v>97</v>
      </c>
      <c r="AM63" s="210" t="s">
        <v>161</v>
      </c>
      <c r="AN63" s="210" t="s">
        <v>121</v>
      </c>
      <c r="AO63" s="210" t="s">
        <v>152</v>
      </c>
      <c r="AP63" s="197" t="s">
        <v>138</v>
      </c>
      <c r="AQ63" s="219" t="s">
        <v>113</v>
      </c>
      <c r="AR63" s="210" t="s">
        <v>95</v>
      </c>
      <c r="AS63" s="210" t="s">
        <v>310</v>
      </c>
      <c r="AT63" s="90"/>
      <c r="AU63" s="77"/>
      <c r="AV63" s="78" t="str">
        <f>IF(AV62&lt;&gt;"",VLOOKUP(AV62,#REF!,'[1]TKB SÁNG'!#REF!,0),"")</f>
        <v/>
      </c>
      <c r="AW63" s="77"/>
      <c r="AX63" s="60"/>
      <c r="BF63" s="61"/>
    </row>
    <row r="64" spans="1:58" ht="18" customHeight="1" collapsed="1" thickTop="1">
      <c r="A64" s="92"/>
      <c r="B64" s="93"/>
      <c r="C64" s="93"/>
      <c r="D64" s="94"/>
      <c r="E64" s="95"/>
      <c r="F64" s="95"/>
      <c r="G64" s="95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7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7"/>
      <c r="AG64" s="97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8"/>
      <c r="AU64" s="99"/>
      <c r="AV64" s="99"/>
      <c r="AW64" s="99"/>
      <c r="AX64" s="100"/>
      <c r="BF64" s="61"/>
    </row>
    <row r="65" spans="1:58" s="65" customFormat="1" ht="20.25" hidden="1" customHeight="1">
      <c r="A65" s="101"/>
      <c r="B65" s="102"/>
      <c r="C65" s="102"/>
      <c r="D65" s="103"/>
      <c r="E65" s="104" t="s">
        <v>20</v>
      </c>
      <c r="F65" s="105"/>
      <c r="G65" s="105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7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7"/>
      <c r="AG65" s="107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5"/>
      <c r="AU65" s="108"/>
      <c r="AV65" s="108"/>
      <c r="AW65" s="108"/>
      <c r="AX65" s="103"/>
    </row>
    <row r="66" spans="1:58" ht="20.25" hidden="1" customHeight="1">
      <c r="A66" s="92"/>
      <c r="B66" s="109" t="s">
        <v>16</v>
      </c>
      <c r="C66" s="93"/>
      <c r="D66" s="110">
        <f>COUNTIF(D4:D63,"GDCD")</f>
        <v>0</v>
      </c>
      <c r="E66" s="110">
        <f t="shared" ref="E66:AS66" si="0">COUNTIF(E4:E63,"GDCD")</f>
        <v>0</v>
      </c>
      <c r="F66" s="110">
        <f t="shared" si="0"/>
        <v>0</v>
      </c>
      <c r="G66" s="110">
        <f t="shared" si="0"/>
        <v>0</v>
      </c>
      <c r="H66" s="110">
        <f t="shared" si="0"/>
        <v>1</v>
      </c>
      <c r="I66" s="110">
        <f t="shared" si="0"/>
        <v>1</v>
      </c>
      <c r="J66" s="110">
        <f t="shared" si="0"/>
        <v>0</v>
      </c>
      <c r="K66" s="110">
        <f t="shared" si="0"/>
        <v>0</v>
      </c>
      <c r="L66" s="110">
        <f t="shared" si="0"/>
        <v>0</v>
      </c>
      <c r="M66" s="110">
        <f t="shared" si="0"/>
        <v>0</v>
      </c>
      <c r="N66" s="110"/>
      <c r="O66" s="110"/>
      <c r="P66" s="110">
        <f t="shared" si="0"/>
        <v>0</v>
      </c>
      <c r="Q66" s="110">
        <f t="shared" si="0"/>
        <v>0</v>
      </c>
      <c r="R66" s="110">
        <f t="shared" si="0"/>
        <v>1</v>
      </c>
      <c r="S66" s="110">
        <f t="shared" si="0"/>
        <v>0</v>
      </c>
      <c r="T66" s="110">
        <f t="shared" si="0"/>
        <v>0</v>
      </c>
      <c r="U66" s="110">
        <f t="shared" si="0"/>
        <v>0</v>
      </c>
      <c r="V66" s="110"/>
      <c r="W66" s="110"/>
      <c r="X66" s="110"/>
      <c r="Y66" s="110"/>
      <c r="Z66" s="110">
        <f t="shared" si="0"/>
        <v>0</v>
      </c>
      <c r="AA66" s="110">
        <f t="shared" si="0"/>
        <v>1</v>
      </c>
      <c r="AB66" s="110">
        <f t="shared" si="0"/>
        <v>1</v>
      </c>
      <c r="AC66" s="110">
        <f t="shared" si="0"/>
        <v>1</v>
      </c>
      <c r="AD66" s="110"/>
      <c r="AE66" s="110">
        <f t="shared" si="0"/>
        <v>1</v>
      </c>
      <c r="AF66" s="110">
        <f t="shared" si="0"/>
        <v>1</v>
      </c>
      <c r="AG66" s="110">
        <f t="shared" si="0"/>
        <v>1</v>
      </c>
      <c r="AH66" s="110">
        <f t="shared" si="0"/>
        <v>1</v>
      </c>
      <c r="AI66" s="110">
        <f t="shared" si="0"/>
        <v>1</v>
      </c>
      <c r="AJ66" s="110">
        <f t="shared" si="0"/>
        <v>1</v>
      </c>
      <c r="AK66" s="110">
        <f t="shared" si="0"/>
        <v>1</v>
      </c>
      <c r="AL66" s="110">
        <f t="shared" si="0"/>
        <v>1</v>
      </c>
      <c r="AM66" s="110">
        <f t="shared" si="0"/>
        <v>1</v>
      </c>
      <c r="AN66" s="110">
        <f t="shared" si="0"/>
        <v>1</v>
      </c>
      <c r="AO66" s="110">
        <f t="shared" si="0"/>
        <v>1</v>
      </c>
      <c r="AP66" s="110">
        <f t="shared" si="0"/>
        <v>1</v>
      </c>
      <c r="AQ66" s="110"/>
      <c r="AR66" s="110">
        <f t="shared" si="0"/>
        <v>1</v>
      </c>
      <c r="AS66" s="110">
        <f t="shared" si="0"/>
        <v>0</v>
      </c>
      <c r="AT66" s="110">
        <f>COUNTIF(AT4:AT63,"GDCD")</f>
        <v>0</v>
      </c>
      <c r="AU66" s="93">
        <f>COUNTIF(AU15:AU63,"GDCD")</f>
        <v>0</v>
      </c>
      <c r="AV66" s="93">
        <f>COUNTIF(AV15:AV63,"GDCD")</f>
        <v>0</v>
      </c>
      <c r="AW66" s="93">
        <f>COUNTIF(AW15:AW63,"GDCD")</f>
        <v>0</v>
      </c>
      <c r="AX66" s="100"/>
      <c r="BF66" s="61"/>
    </row>
    <row r="67" spans="1:58" ht="20.25" hidden="1" customHeight="1">
      <c r="A67" s="92"/>
      <c r="B67" s="111" t="s">
        <v>8</v>
      </c>
      <c r="C67" s="93"/>
      <c r="D67" s="112">
        <f>COUNTIF(D4:D63,"TOÁN")</f>
        <v>3</v>
      </c>
      <c r="E67" s="112">
        <f t="shared" ref="E67:AS67" si="1">COUNTIF(E4:E63,"TOÁN")</f>
        <v>3</v>
      </c>
      <c r="F67" s="112">
        <f t="shared" si="1"/>
        <v>3</v>
      </c>
      <c r="G67" s="112">
        <f t="shared" si="1"/>
        <v>3</v>
      </c>
      <c r="H67" s="112">
        <f t="shared" si="1"/>
        <v>3</v>
      </c>
      <c r="I67" s="112">
        <f t="shared" si="1"/>
        <v>2</v>
      </c>
      <c r="J67" s="112">
        <f t="shared" si="1"/>
        <v>3</v>
      </c>
      <c r="K67" s="112">
        <f t="shared" si="1"/>
        <v>3</v>
      </c>
      <c r="L67" s="112">
        <f t="shared" si="1"/>
        <v>3</v>
      </c>
      <c r="M67" s="112">
        <f t="shared" si="1"/>
        <v>3</v>
      </c>
      <c r="N67" s="112"/>
      <c r="O67" s="112"/>
      <c r="P67" s="112">
        <f t="shared" si="1"/>
        <v>3</v>
      </c>
      <c r="Q67" s="112">
        <f t="shared" si="1"/>
        <v>3</v>
      </c>
      <c r="R67" s="112">
        <f t="shared" si="1"/>
        <v>4</v>
      </c>
      <c r="S67" s="112">
        <f t="shared" si="1"/>
        <v>3</v>
      </c>
      <c r="T67" s="112">
        <f t="shared" si="1"/>
        <v>3</v>
      </c>
      <c r="U67" s="112">
        <f t="shared" si="1"/>
        <v>3</v>
      </c>
      <c r="V67" s="112"/>
      <c r="W67" s="112"/>
      <c r="X67" s="112"/>
      <c r="Y67" s="112"/>
      <c r="Z67" s="112">
        <f t="shared" si="1"/>
        <v>4</v>
      </c>
      <c r="AA67" s="112">
        <f t="shared" si="1"/>
        <v>3</v>
      </c>
      <c r="AB67" s="112">
        <f t="shared" si="1"/>
        <v>3</v>
      </c>
      <c r="AC67" s="112">
        <f>COUNTIF(AC4:AC63,"TOÁN")</f>
        <v>3</v>
      </c>
      <c r="AD67" s="112"/>
      <c r="AE67" s="112">
        <f>COUNTIF(AE4:AE63,"TOÁN")</f>
        <v>4</v>
      </c>
      <c r="AF67" s="112">
        <f>COUNTIF(AF4:AF63,"TOÁN")</f>
        <v>4</v>
      </c>
      <c r="AG67" s="112">
        <f>COUNTIF(AG4:AG63,"TOÁN")</f>
        <v>5</v>
      </c>
      <c r="AH67" s="112">
        <f t="shared" si="1"/>
        <v>4</v>
      </c>
      <c r="AI67" s="112">
        <f t="shared" si="1"/>
        <v>4</v>
      </c>
      <c r="AJ67" s="112">
        <f t="shared" si="1"/>
        <v>4</v>
      </c>
      <c r="AK67" s="112">
        <f t="shared" si="1"/>
        <v>4</v>
      </c>
      <c r="AL67" s="112">
        <f t="shared" si="1"/>
        <v>4</v>
      </c>
      <c r="AM67" s="112">
        <f t="shared" si="1"/>
        <v>4</v>
      </c>
      <c r="AN67" s="112">
        <f t="shared" si="1"/>
        <v>4</v>
      </c>
      <c r="AO67" s="112">
        <f t="shared" si="1"/>
        <v>4</v>
      </c>
      <c r="AP67" s="112">
        <f t="shared" si="1"/>
        <v>4</v>
      </c>
      <c r="AQ67" s="112"/>
      <c r="AR67" s="112">
        <f t="shared" si="1"/>
        <v>4</v>
      </c>
      <c r="AS67" s="112">
        <f t="shared" si="1"/>
        <v>0</v>
      </c>
      <c r="AT67" s="112">
        <f>COUNTIF(AT4:AT63,"TOÁN")</f>
        <v>0</v>
      </c>
      <c r="AU67" s="46"/>
      <c r="AV67" s="46"/>
      <c r="AW67" s="46"/>
      <c r="AX67" s="100"/>
      <c r="BF67" s="61"/>
    </row>
    <row r="68" spans="1:58" ht="20.25" hidden="1" customHeight="1">
      <c r="A68" s="92"/>
      <c r="B68" s="111" t="s">
        <v>13</v>
      </c>
      <c r="C68" s="93"/>
      <c r="D68" s="112">
        <f>COUNTIF(D4:D64,"VĂN")</f>
        <v>3</v>
      </c>
      <c r="E68" s="112">
        <f t="shared" ref="E68:AS68" si="2">COUNTIF(E4:E64,"VĂN")</f>
        <v>3</v>
      </c>
      <c r="F68" s="112">
        <f t="shared" si="2"/>
        <v>3</v>
      </c>
      <c r="G68" s="112">
        <f t="shared" si="2"/>
        <v>3</v>
      </c>
      <c r="H68" s="112">
        <f t="shared" si="2"/>
        <v>3</v>
      </c>
      <c r="I68" s="112">
        <f t="shared" si="2"/>
        <v>3</v>
      </c>
      <c r="J68" s="112">
        <f t="shared" si="2"/>
        <v>3</v>
      </c>
      <c r="K68" s="112">
        <f t="shared" si="2"/>
        <v>3</v>
      </c>
      <c r="L68" s="112">
        <f t="shared" si="2"/>
        <v>3</v>
      </c>
      <c r="M68" s="112">
        <f t="shared" si="2"/>
        <v>4</v>
      </c>
      <c r="N68" s="112"/>
      <c r="O68" s="112"/>
      <c r="P68" s="112">
        <f t="shared" si="2"/>
        <v>3</v>
      </c>
      <c r="Q68" s="112">
        <f t="shared" si="2"/>
        <v>3</v>
      </c>
      <c r="R68" s="112">
        <f t="shared" si="2"/>
        <v>4</v>
      </c>
      <c r="S68" s="112">
        <f t="shared" si="2"/>
        <v>3</v>
      </c>
      <c r="T68" s="112">
        <f t="shared" si="2"/>
        <v>2</v>
      </c>
      <c r="U68" s="112">
        <f t="shared" si="2"/>
        <v>3</v>
      </c>
      <c r="V68" s="112"/>
      <c r="W68" s="112"/>
      <c r="X68" s="112"/>
      <c r="Y68" s="112"/>
      <c r="Z68" s="112">
        <f t="shared" si="2"/>
        <v>3</v>
      </c>
      <c r="AA68" s="112">
        <f t="shared" si="2"/>
        <v>3</v>
      </c>
      <c r="AB68" s="112">
        <f t="shared" si="2"/>
        <v>3</v>
      </c>
      <c r="AC68" s="112">
        <f>COUNTIF(AC4:AC64,"VĂN")</f>
        <v>3</v>
      </c>
      <c r="AD68" s="112"/>
      <c r="AE68" s="112">
        <f>COUNTIF(AE4:AE64,"VĂN")</f>
        <v>4</v>
      </c>
      <c r="AF68" s="112">
        <f>COUNTIF(AF4:AF64,"VĂN")</f>
        <v>4</v>
      </c>
      <c r="AG68" s="112">
        <f>COUNTIF(AG4:AG64,"VĂN")</f>
        <v>5</v>
      </c>
      <c r="AH68" s="112">
        <f t="shared" si="2"/>
        <v>4</v>
      </c>
      <c r="AI68" s="112">
        <f t="shared" si="2"/>
        <v>4</v>
      </c>
      <c r="AJ68" s="112">
        <f t="shared" si="2"/>
        <v>4</v>
      </c>
      <c r="AK68" s="112">
        <f t="shared" si="2"/>
        <v>5</v>
      </c>
      <c r="AL68" s="112">
        <f t="shared" si="2"/>
        <v>4</v>
      </c>
      <c r="AM68" s="112">
        <f t="shared" si="2"/>
        <v>4</v>
      </c>
      <c r="AN68" s="112">
        <f t="shared" si="2"/>
        <v>4</v>
      </c>
      <c r="AO68" s="112">
        <f t="shared" si="2"/>
        <v>4</v>
      </c>
      <c r="AP68" s="112">
        <f t="shared" si="2"/>
        <v>4</v>
      </c>
      <c r="AQ68" s="112"/>
      <c r="AR68" s="112">
        <f t="shared" si="2"/>
        <v>4</v>
      </c>
      <c r="AS68" s="112">
        <f t="shared" si="2"/>
        <v>0</v>
      </c>
      <c r="AT68" s="112">
        <f>COUNTIF(AT4:AT64,"VĂN")</f>
        <v>0</v>
      </c>
      <c r="AU68" s="46"/>
      <c r="AV68" s="46"/>
      <c r="AW68" s="46"/>
      <c r="AX68" s="100"/>
      <c r="BF68" s="61"/>
    </row>
    <row r="69" spans="1:58" ht="20.25" hidden="1" customHeight="1">
      <c r="A69" s="92"/>
      <c r="B69" s="111" t="s">
        <v>14</v>
      </c>
      <c r="C69" s="93"/>
      <c r="D69" s="112">
        <f>COUNTIF(D4:D65,"ANH")</f>
        <v>2</v>
      </c>
      <c r="E69" s="112">
        <f t="shared" ref="E69:AS69" si="3">COUNTIF(E4:E65,"ANH")</f>
        <v>3</v>
      </c>
      <c r="F69" s="112">
        <f t="shared" si="3"/>
        <v>2</v>
      </c>
      <c r="G69" s="112">
        <f t="shared" si="3"/>
        <v>3</v>
      </c>
      <c r="H69" s="112">
        <f t="shared" si="3"/>
        <v>1</v>
      </c>
      <c r="I69" s="112">
        <f t="shared" si="3"/>
        <v>2</v>
      </c>
      <c r="J69" s="112">
        <f t="shared" si="3"/>
        <v>2</v>
      </c>
      <c r="K69" s="112">
        <f t="shared" si="3"/>
        <v>2</v>
      </c>
      <c r="L69" s="112">
        <f t="shared" si="3"/>
        <v>2</v>
      </c>
      <c r="M69" s="112">
        <f t="shared" si="3"/>
        <v>2</v>
      </c>
      <c r="N69" s="112"/>
      <c r="O69" s="112"/>
      <c r="P69" s="112">
        <f t="shared" si="3"/>
        <v>2</v>
      </c>
      <c r="Q69" s="112">
        <f t="shared" si="3"/>
        <v>2</v>
      </c>
      <c r="R69" s="112">
        <f t="shared" si="3"/>
        <v>3</v>
      </c>
      <c r="S69" s="112">
        <f t="shared" si="3"/>
        <v>3</v>
      </c>
      <c r="T69" s="112">
        <f t="shared" si="3"/>
        <v>2</v>
      </c>
      <c r="U69" s="112">
        <f t="shared" si="3"/>
        <v>2</v>
      </c>
      <c r="V69" s="112"/>
      <c r="W69" s="112"/>
      <c r="X69" s="112"/>
      <c r="Y69" s="112"/>
      <c r="Z69" s="112">
        <f t="shared" si="3"/>
        <v>2</v>
      </c>
      <c r="AA69" s="112">
        <f t="shared" si="3"/>
        <v>3</v>
      </c>
      <c r="AB69" s="112">
        <f t="shared" si="3"/>
        <v>3</v>
      </c>
      <c r="AC69" s="112">
        <f>COUNTIF(AC4:AC65,"ANH")</f>
        <v>2</v>
      </c>
      <c r="AD69" s="112"/>
      <c r="AE69" s="112">
        <f>COUNTIF(AE4:AE65,"ANH")</f>
        <v>3</v>
      </c>
      <c r="AF69" s="112">
        <f>COUNTIF(AF4:AF65,"ANH")</f>
        <v>3</v>
      </c>
      <c r="AG69" s="112">
        <f>COUNTIF(AG4:AG65,"ANH")</f>
        <v>3</v>
      </c>
      <c r="AH69" s="112">
        <f t="shared" si="3"/>
        <v>3</v>
      </c>
      <c r="AI69" s="112">
        <f t="shared" si="3"/>
        <v>3</v>
      </c>
      <c r="AJ69" s="112">
        <f t="shared" si="3"/>
        <v>3</v>
      </c>
      <c r="AK69" s="112">
        <f t="shared" si="3"/>
        <v>3</v>
      </c>
      <c r="AL69" s="112">
        <f t="shared" si="3"/>
        <v>3</v>
      </c>
      <c r="AM69" s="112">
        <f t="shared" si="3"/>
        <v>3</v>
      </c>
      <c r="AN69" s="112">
        <f t="shared" si="3"/>
        <v>3</v>
      </c>
      <c r="AO69" s="112">
        <f t="shared" si="3"/>
        <v>3</v>
      </c>
      <c r="AP69" s="112">
        <f t="shared" si="3"/>
        <v>3</v>
      </c>
      <c r="AQ69" s="112"/>
      <c r="AR69" s="112">
        <f t="shared" si="3"/>
        <v>3</v>
      </c>
      <c r="AS69" s="112">
        <f t="shared" si="3"/>
        <v>0</v>
      </c>
      <c r="AT69" s="112">
        <f>COUNTIF(AT4:AT65,"ANH")</f>
        <v>0</v>
      </c>
      <c r="AU69" s="46"/>
      <c r="AV69" s="46"/>
      <c r="AW69" s="46"/>
      <c r="AX69" s="100"/>
      <c r="BF69" s="61"/>
    </row>
    <row r="70" spans="1:58" ht="20.25" hidden="1" customHeight="1">
      <c r="A70" s="92"/>
      <c r="B70" s="111" t="s">
        <v>21</v>
      </c>
      <c r="C70" s="93"/>
      <c r="D70" s="112">
        <f>COUNTIF(D4:D64,"LÍ")</f>
        <v>0</v>
      </c>
      <c r="E70" s="112">
        <f t="shared" ref="E70:AS70" si="4">COUNTIF(E4:E64,"LÍ")</f>
        <v>0</v>
      </c>
      <c r="F70" s="112">
        <f t="shared" si="4"/>
        <v>0</v>
      </c>
      <c r="G70" s="112">
        <f t="shared" si="4"/>
        <v>0</v>
      </c>
      <c r="H70" s="112">
        <f t="shared" si="4"/>
        <v>0</v>
      </c>
      <c r="I70" s="112">
        <f t="shared" si="4"/>
        <v>0</v>
      </c>
      <c r="J70" s="112">
        <f t="shared" si="4"/>
        <v>0</v>
      </c>
      <c r="K70" s="112">
        <f t="shared" si="4"/>
        <v>0</v>
      </c>
      <c r="L70" s="112">
        <f t="shared" si="4"/>
        <v>0</v>
      </c>
      <c r="M70" s="112">
        <f t="shared" si="4"/>
        <v>0</v>
      </c>
      <c r="N70" s="112"/>
      <c r="O70" s="112"/>
      <c r="P70" s="112">
        <f t="shared" si="4"/>
        <v>0</v>
      </c>
      <c r="Q70" s="112">
        <f t="shared" si="4"/>
        <v>0</v>
      </c>
      <c r="R70" s="112">
        <f t="shared" si="4"/>
        <v>0</v>
      </c>
      <c r="S70" s="112">
        <f t="shared" si="4"/>
        <v>0</v>
      </c>
      <c r="T70" s="112">
        <f t="shared" si="4"/>
        <v>0</v>
      </c>
      <c r="U70" s="112">
        <f t="shared" si="4"/>
        <v>0</v>
      </c>
      <c r="V70" s="112"/>
      <c r="W70" s="112"/>
      <c r="X70" s="112"/>
      <c r="Y70" s="112"/>
      <c r="Z70" s="112">
        <f t="shared" si="4"/>
        <v>0</v>
      </c>
      <c r="AA70" s="112">
        <f t="shared" si="4"/>
        <v>0</v>
      </c>
      <c r="AB70" s="112">
        <f t="shared" si="4"/>
        <v>0</v>
      </c>
      <c r="AC70" s="112">
        <f t="shared" si="4"/>
        <v>0</v>
      </c>
      <c r="AD70" s="112"/>
      <c r="AE70" s="112">
        <f t="shared" si="4"/>
        <v>0</v>
      </c>
      <c r="AF70" s="112">
        <f t="shared" si="4"/>
        <v>0</v>
      </c>
      <c r="AG70" s="112">
        <f t="shared" si="4"/>
        <v>0</v>
      </c>
      <c r="AH70" s="112">
        <f t="shared" si="4"/>
        <v>0</v>
      </c>
      <c r="AI70" s="112">
        <f t="shared" si="4"/>
        <v>0</v>
      </c>
      <c r="AJ70" s="112">
        <f t="shared" si="4"/>
        <v>0</v>
      </c>
      <c r="AK70" s="112">
        <f t="shared" si="4"/>
        <v>0</v>
      </c>
      <c r="AL70" s="112">
        <f t="shared" si="4"/>
        <v>0</v>
      </c>
      <c r="AM70" s="112">
        <f t="shared" si="4"/>
        <v>0</v>
      </c>
      <c r="AN70" s="112">
        <f t="shared" si="4"/>
        <v>0</v>
      </c>
      <c r="AO70" s="112">
        <f t="shared" si="4"/>
        <v>0</v>
      </c>
      <c r="AP70" s="112">
        <f t="shared" si="4"/>
        <v>0</v>
      </c>
      <c r="AQ70" s="112"/>
      <c r="AR70" s="112">
        <f t="shared" si="4"/>
        <v>0</v>
      </c>
      <c r="AS70" s="112">
        <f t="shared" si="4"/>
        <v>0</v>
      </c>
      <c r="AT70" s="112">
        <f>COUNTIF(AT4:AT64,"LÍ")</f>
        <v>0</v>
      </c>
      <c r="AU70" s="46"/>
      <c r="AV70" s="46"/>
      <c r="AW70" s="46"/>
      <c r="AX70" s="100"/>
      <c r="BF70" s="61"/>
    </row>
    <row r="71" spans="1:58" ht="20.25" hidden="1" customHeight="1">
      <c r="A71" s="92"/>
      <c r="B71" s="111" t="s">
        <v>9</v>
      </c>
      <c r="C71" s="93"/>
      <c r="D71" s="112">
        <f>COUNTIF(D4:D64,"HÓA")</f>
        <v>0</v>
      </c>
      <c r="E71" s="112">
        <f t="shared" ref="E71:AS71" si="5">COUNTIF(E4:E64,"HÓA")</f>
        <v>0</v>
      </c>
      <c r="F71" s="112">
        <f t="shared" si="5"/>
        <v>0</v>
      </c>
      <c r="G71" s="112">
        <f t="shared" si="5"/>
        <v>0</v>
      </c>
      <c r="H71" s="112">
        <f t="shared" si="5"/>
        <v>0</v>
      </c>
      <c r="I71" s="112">
        <f t="shared" si="5"/>
        <v>0</v>
      </c>
      <c r="J71" s="112">
        <f t="shared" si="5"/>
        <v>0</v>
      </c>
      <c r="K71" s="112">
        <f t="shared" si="5"/>
        <v>0</v>
      </c>
      <c r="L71" s="112">
        <f t="shared" si="5"/>
        <v>0</v>
      </c>
      <c r="M71" s="112">
        <f t="shared" si="5"/>
        <v>0</v>
      </c>
      <c r="N71" s="112"/>
      <c r="O71" s="112"/>
      <c r="P71" s="112">
        <f t="shared" si="5"/>
        <v>0</v>
      </c>
      <c r="Q71" s="112">
        <f t="shared" si="5"/>
        <v>0</v>
      </c>
      <c r="R71" s="112">
        <f t="shared" si="5"/>
        <v>0</v>
      </c>
      <c r="S71" s="112">
        <f t="shared" si="5"/>
        <v>0</v>
      </c>
      <c r="T71" s="112">
        <f t="shared" si="5"/>
        <v>0</v>
      </c>
      <c r="U71" s="112">
        <f t="shared" si="5"/>
        <v>0</v>
      </c>
      <c r="V71" s="112"/>
      <c r="W71" s="112"/>
      <c r="X71" s="112"/>
      <c r="Y71" s="112"/>
      <c r="Z71" s="112">
        <f t="shared" si="5"/>
        <v>0</v>
      </c>
      <c r="AA71" s="112">
        <f t="shared" si="5"/>
        <v>0</v>
      </c>
      <c r="AB71" s="112">
        <f t="shared" si="5"/>
        <v>0</v>
      </c>
      <c r="AC71" s="112">
        <f>COUNTIF(AC4:AC64,"HÓA")</f>
        <v>0</v>
      </c>
      <c r="AD71" s="112"/>
      <c r="AE71" s="112">
        <f>COUNTIF(AE4:AE64,"HÓA")</f>
        <v>0</v>
      </c>
      <c r="AF71" s="112">
        <f>COUNTIF(AF4:AF64,"HÓA")</f>
        <v>0</v>
      </c>
      <c r="AG71" s="112">
        <f>COUNTIF(AG4:AG64,"HÓA")</f>
        <v>0</v>
      </c>
      <c r="AH71" s="112">
        <f t="shared" si="5"/>
        <v>0</v>
      </c>
      <c r="AI71" s="112">
        <f t="shared" si="5"/>
        <v>0</v>
      </c>
      <c r="AJ71" s="112">
        <f t="shared" si="5"/>
        <v>0</v>
      </c>
      <c r="AK71" s="112">
        <f t="shared" si="5"/>
        <v>0</v>
      </c>
      <c r="AL71" s="112">
        <f t="shared" si="5"/>
        <v>0</v>
      </c>
      <c r="AM71" s="112">
        <f t="shared" si="5"/>
        <v>0</v>
      </c>
      <c r="AN71" s="112">
        <f t="shared" si="5"/>
        <v>0</v>
      </c>
      <c r="AO71" s="112">
        <f t="shared" si="5"/>
        <v>0</v>
      </c>
      <c r="AP71" s="112">
        <f t="shared" si="5"/>
        <v>0</v>
      </c>
      <c r="AQ71" s="112"/>
      <c r="AR71" s="112">
        <f t="shared" si="5"/>
        <v>0</v>
      </c>
      <c r="AS71" s="112">
        <f t="shared" si="5"/>
        <v>0</v>
      </c>
      <c r="AT71" s="112">
        <f>COUNTIF(AT4:AT64,"HÓA")</f>
        <v>0</v>
      </c>
      <c r="AU71" s="46"/>
      <c r="AV71" s="46"/>
      <c r="AW71" s="46"/>
      <c r="AX71" s="100"/>
      <c r="BF71" s="61"/>
    </row>
    <row r="72" spans="1:58" ht="20.25" hidden="1" customHeight="1">
      <c r="A72" s="92"/>
      <c r="B72" s="111" t="s">
        <v>10</v>
      </c>
      <c r="C72" s="93"/>
      <c r="D72" s="112">
        <f>COUNTIF(D4:D64,"SINH")</f>
        <v>0</v>
      </c>
      <c r="E72" s="112">
        <f t="shared" ref="E72:AS72" si="6">COUNTIF(E4:E64,"SINH")</f>
        <v>0</v>
      </c>
      <c r="F72" s="112">
        <f t="shared" si="6"/>
        <v>0</v>
      </c>
      <c r="G72" s="112">
        <f t="shared" si="6"/>
        <v>0</v>
      </c>
      <c r="H72" s="112">
        <f t="shared" si="6"/>
        <v>0</v>
      </c>
      <c r="I72" s="112">
        <f t="shared" si="6"/>
        <v>0</v>
      </c>
      <c r="J72" s="112">
        <f t="shared" si="6"/>
        <v>0</v>
      </c>
      <c r="K72" s="112">
        <f t="shared" si="6"/>
        <v>0</v>
      </c>
      <c r="L72" s="112">
        <f t="shared" si="6"/>
        <v>0</v>
      </c>
      <c r="M72" s="112">
        <f t="shared" si="6"/>
        <v>0</v>
      </c>
      <c r="N72" s="112"/>
      <c r="O72" s="112"/>
      <c r="P72" s="112">
        <f t="shared" si="6"/>
        <v>0</v>
      </c>
      <c r="Q72" s="112">
        <f t="shared" si="6"/>
        <v>0</v>
      </c>
      <c r="R72" s="112">
        <f t="shared" si="6"/>
        <v>0</v>
      </c>
      <c r="S72" s="112">
        <f t="shared" si="6"/>
        <v>0</v>
      </c>
      <c r="T72" s="112">
        <f t="shared" si="6"/>
        <v>0</v>
      </c>
      <c r="U72" s="112">
        <f t="shared" si="6"/>
        <v>0</v>
      </c>
      <c r="V72" s="112"/>
      <c r="W72" s="112"/>
      <c r="X72" s="112"/>
      <c r="Y72" s="112"/>
      <c r="Z72" s="112">
        <f t="shared" si="6"/>
        <v>0</v>
      </c>
      <c r="AA72" s="112">
        <f t="shared" si="6"/>
        <v>0</v>
      </c>
      <c r="AB72" s="112">
        <f t="shared" si="6"/>
        <v>0</v>
      </c>
      <c r="AC72" s="112">
        <f>COUNTIF(AC4:AC64,"SINH")</f>
        <v>0</v>
      </c>
      <c r="AD72" s="112"/>
      <c r="AE72" s="112">
        <f>COUNTIF(AE4:AE64,"SINH")</f>
        <v>0</v>
      </c>
      <c r="AF72" s="112">
        <f>COUNTIF(AF4:AF64,"SINH")</f>
        <v>0</v>
      </c>
      <c r="AG72" s="112">
        <f>COUNTIF(AG4:AG64,"SINH")</f>
        <v>0</v>
      </c>
      <c r="AH72" s="112">
        <f t="shared" si="6"/>
        <v>0</v>
      </c>
      <c r="AI72" s="112">
        <f t="shared" si="6"/>
        <v>0</v>
      </c>
      <c r="AJ72" s="112">
        <f t="shared" si="6"/>
        <v>0</v>
      </c>
      <c r="AK72" s="112">
        <f t="shared" si="6"/>
        <v>0</v>
      </c>
      <c r="AL72" s="112">
        <f t="shared" si="6"/>
        <v>0</v>
      </c>
      <c r="AM72" s="112">
        <f t="shared" si="6"/>
        <v>0</v>
      </c>
      <c r="AN72" s="112">
        <f t="shared" si="6"/>
        <v>0</v>
      </c>
      <c r="AO72" s="112">
        <f t="shared" si="6"/>
        <v>0</v>
      </c>
      <c r="AP72" s="112">
        <f t="shared" si="6"/>
        <v>0</v>
      </c>
      <c r="AQ72" s="112"/>
      <c r="AR72" s="112">
        <f t="shared" si="6"/>
        <v>0</v>
      </c>
      <c r="AS72" s="112">
        <f t="shared" si="6"/>
        <v>0</v>
      </c>
      <c r="AT72" s="112">
        <f>COUNTIF(AT4:AT64,"SINH")</f>
        <v>0</v>
      </c>
      <c r="AU72" s="46"/>
      <c r="AV72" s="46"/>
      <c r="AW72" s="46"/>
      <c r="AX72" s="100"/>
      <c r="BF72" s="61"/>
    </row>
    <row r="73" spans="1:58" ht="20.25" hidden="1" customHeight="1">
      <c r="A73" s="92"/>
      <c r="B73" s="111" t="s">
        <v>12</v>
      </c>
      <c r="C73" s="93"/>
      <c r="D73" s="112">
        <f>COUNTIF(D4:D64,"SỬ")</f>
        <v>0</v>
      </c>
      <c r="E73" s="112">
        <f t="shared" ref="E73:AS73" si="7">COUNTIF(E4:E64,"SỬ")</f>
        <v>0</v>
      </c>
      <c r="F73" s="112">
        <f t="shared" si="7"/>
        <v>0</v>
      </c>
      <c r="G73" s="112">
        <f t="shared" si="7"/>
        <v>0</v>
      </c>
      <c r="H73" s="112">
        <f t="shared" si="7"/>
        <v>0</v>
      </c>
      <c r="I73" s="112">
        <f t="shared" si="7"/>
        <v>0</v>
      </c>
      <c r="J73" s="112">
        <f t="shared" si="7"/>
        <v>0</v>
      </c>
      <c r="K73" s="112">
        <f t="shared" si="7"/>
        <v>0</v>
      </c>
      <c r="L73" s="112">
        <f t="shared" si="7"/>
        <v>0</v>
      </c>
      <c r="M73" s="112">
        <f t="shared" si="7"/>
        <v>0</v>
      </c>
      <c r="N73" s="112"/>
      <c r="O73" s="112"/>
      <c r="P73" s="112">
        <f t="shared" si="7"/>
        <v>0</v>
      </c>
      <c r="Q73" s="112">
        <f t="shared" si="7"/>
        <v>0</v>
      </c>
      <c r="R73" s="112">
        <f t="shared" si="7"/>
        <v>0</v>
      </c>
      <c r="S73" s="112">
        <f t="shared" si="7"/>
        <v>0</v>
      </c>
      <c r="T73" s="112">
        <f t="shared" si="7"/>
        <v>0</v>
      </c>
      <c r="U73" s="112">
        <f t="shared" si="7"/>
        <v>0</v>
      </c>
      <c r="V73" s="112"/>
      <c r="W73" s="112"/>
      <c r="X73" s="112"/>
      <c r="Y73" s="112"/>
      <c r="Z73" s="112">
        <f t="shared" si="7"/>
        <v>0</v>
      </c>
      <c r="AA73" s="112">
        <f t="shared" si="7"/>
        <v>0</v>
      </c>
      <c r="AB73" s="112">
        <f t="shared" si="7"/>
        <v>0</v>
      </c>
      <c r="AC73" s="112">
        <f>COUNTIF(AC4:AC64,"SỬ")</f>
        <v>0</v>
      </c>
      <c r="AD73" s="112"/>
      <c r="AE73" s="112">
        <f>COUNTIF(AE4:AE64,"SỬ")</f>
        <v>0</v>
      </c>
      <c r="AF73" s="112">
        <f>COUNTIF(AF4:AF64,"SỬ")</f>
        <v>0</v>
      </c>
      <c r="AG73" s="112">
        <f>COUNTIF(AG4:AG64,"SỬ")</f>
        <v>0</v>
      </c>
      <c r="AH73" s="112">
        <f t="shared" si="7"/>
        <v>0</v>
      </c>
      <c r="AI73" s="112">
        <f>COUNTIF(AI4:AI64,"SỬ")</f>
        <v>0</v>
      </c>
      <c r="AJ73" s="112">
        <f t="shared" si="7"/>
        <v>0</v>
      </c>
      <c r="AK73" s="112">
        <f t="shared" si="7"/>
        <v>0</v>
      </c>
      <c r="AL73" s="112">
        <f t="shared" si="7"/>
        <v>0</v>
      </c>
      <c r="AM73" s="112">
        <f t="shared" si="7"/>
        <v>0</v>
      </c>
      <c r="AN73" s="112">
        <f t="shared" si="7"/>
        <v>0</v>
      </c>
      <c r="AO73" s="112">
        <f t="shared" si="7"/>
        <v>0</v>
      </c>
      <c r="AP73" s="112">
        <f t="shared" si="7"/>
        <v>0</v>
      </c>
      <c r="AQ73" s="112"/>
      <c r="AR73" s="112">
        <f t="shared" si="7"/>
        <v>0</v>
      </c>
      <c r="AS73" s="112">
        <f t="shared" si="7"/>
        <v>0</v>
      </c>
      <c r="AT73" s="112">
        <f>COUNTIF(AT4:AT64,"SỬ")</f>
        <v>0</v>
      </c>
      <c r="AU73" s="46"/>
      <c r="AV73" s="46"/>
      <c r="AW73" s="46"/>
      <c r="AX73" s="100"/>
      <c r="BF73" s="61"/>
    </row>
    <row r="74" spans="1:58" ht="20.25" hidden="1" customHeight="1">
      <c r="A74" s="92"/>
      <c r="B74" s="111" t="s">
        <v>15</v>
      </c>
      <c r="C74" s="93"/>
      <c r="D74" s="112">
        <f>COUNTIF(D4:D64,"ĐỊA")</f>
        <v>0</v>
      </c>
      <c r="E74" s="112">
        <f t="shared" ref="E74:AS74" si="8">COUNTIF(E4:E64,"ĐỊA")</f>
        <v>0</v>
      </c>
      <c r="F74" s="112">
        <f t="shared" si="8"/>
        <v>0</v>
      </c>
      <c r="G74" s="112">
        <f t="shared" si="8"/>
        <v>0</v>
      </c>
      <c r="H74" s="112">
        <f t="shared" si="8"/>
        <v>0</v>
      </c>
      <c r="I74" s="112">
        <f t="shared" si="8"/>
        <v>0</v>
      </c>
      <c r="J74" s="112">
        <f t="shared" si="8"/>
        <v>0</v>
      </c>
      <c r="K74" s="112">
        <f t="shared" si="8"/>
        <v>0</v>
      </c>
      <c r="L74" s="112">
        <f t="shared" si="8"/>
        <v>0</v>
      </c>
      <c r="M74" s="112">
        <f t="shared" si="8"/>
        <v>0</v>
      </c>
      <c r="N74" s="112"/>
      <c r="O74" s="112"/>
      <c r="P74" s="112">
        <f t="shared" si="8"/>
        <v>0</v>
      </c>
      <c r="Q74" s="112">
        <f t="shared" si="8"/>
        <v>0</v>
      </c>
      <c r="R74" s="112">
        <f t="shared" si="8"/>
        <v>0</v>
      </c>
      <c r="S74" s="112">
        <f t="shared" si="8"/>
        <v>0</v>
      </c>
      <c r="T74" s="112">
        <f t="shared" si="8"/>
        <v>0</v>
      </c>
      <c r="U74" s="112">
        <f t="shared" si="8"/>
        <v>0</v>
      </c>
      <c r="V74" s="112"/>
      <c r="W74" s="112"/>
      <c r="X74" s="112"/>
      <c r="Y74" s="112"/>
      <c r="Z74" s="112">
        <f t="shared" si="8"/>
        <v>0</v>
      </c>
      <c r="AA74" s="112">
        <f t="shared" si="8"/>
        <v>0</v>
      </c>
      <c r="AB74" s="112">
        <f t="shared" si="8"/>
        <v>0</v>
      </c>
      <c r="AC74" s="112">
        <f>COUNTIF(AC4:AC64,"ĐỊA")</f>
        <v>0</v>
      </c>
      <c r="AD74" s="112"/>
      <c r="AE74" s="112">
        <f>COUNTIF(AE4:AE64,"ĐỊA")</f>
        <v>0</v>
      </c>
      <c r="AF74" s="112">
        <f>COUNTIF(AF4:AF64,"ĐỊA")</f>
        <v>0</v>
      </c>
      <c r="AG74" s="112">
        <f>COUNTIF(AG4:AG64,"ĐỊA")</f>
        <v>0</v>
      </c>
      <c r="AH74" s="112">
        <f t="shared" si="8"/>
        <v>0</v>
      </c>
      <c r="AI74" s="112">
        <f t="shared" si="8"/>
        <v>0</v>
      </c>
      <c r="AJ74" s="112">
        <f t="shared" si="8"/>
        <v>0</v>
      </c>
      <c r="AK74" s="112">
        <f t="shared" si="8"/>
        <v>0</v>
      </c>
      <c r="AL74" s="112">
        <f t="shared" si="8"/>
        <v>0</v>
      </c>
      <c r="AM74" s="112">
        <f t="shared" si="8"/>
        <v>0</v>
      </c>
      <c r="AN74" s="112">
        <f t="shared" si="8"/>
        <v>0</v>
      </c>
      <c r="AO74" s="112">
        <f t="shared" si="8"/>
        <v>0</v>
      </c>
      <c r="AP74" s="112">
        <f t="shared" si="8"/>
        <v>0</v>
      </c>
      <c r="AQ74" s="112"/>
      <c r="AR74" s="112">
        <f t="shared" si="8"/>
        <v>0</v>
      </c>
      <c r="AS74" s="112">
        <f t="shared" si="8"/>
        <v>0</v>
      </c>
      <c r="AT74" s="112">
        <f>COUNTIF(AT4:AT64,"ĐỊA")</f>
        <v>0</v>
      </c>
      <c r="AU74" s="46"/>
      <c r="AV74" s="46"/>
      <c r="AW74" s="46"/>
      <c r="AX74" s="100"/>
      <c r="BF74" s="61"/>
    </row>
    <row r="75" spans="1:58" ht="20.25" hidden="1" customHeight="1">
      <c r="A75" s="92"/>
      <c r="B75" s="111" t="s">
        <v>11</v>
      </c>
      <c r="C75" s="93"/>
      <c r="D75" s="112">
        <f>COUNTIF(D4:D64,"C.NGHỆ")</f>
        <v>0</v>
      </c>
      <c r="E75" s="112">
        <f t="shared" ref="E75:AS75" si="9">COUNTIF(E4:E64,"C.NGHỆ")</f>
        <v>0</v>
      </c>
      <c r="F75" s="112">
        <f t="shared" si="9"/>
        <v>0</v>
      </c>
      <c r="G75" s="112">
        <f t="shared" si="9"/>
        <v>0</v>
      </c>
      <c r="H75" s="112">
        <f t="shared" si="9"/>
        <v>0</v>
      </c>
      <c r="I75" s="112">
        <f t="shared" si="9"/>
        <v>0</v>
      </c>
      <c r="J75" s="112">
        <f t="shared" si="9"/>
        <v>0</v>
      </c>
      <c r="K75" s="112">
        <f t="shared" si="9"/>
        <v>0</v>
      </c>
      <c r="L75" s="112">
        <f t="shared" si="9"/>
        <v>0</v>
      </c>
      <c r="M75" s="112">
        <f t="shared" si="9"/>
        <v>0</v>
      </c>
      <c r="N75" s="112"/>
      <c r="O75" s="112"/>
      <c r="P75" s="112">
        <f t="shared" si="9"/>
        <v>0</v>
      </c>
      <c r="Q75" s="112">
        <f t="shared" si="9"/>
        <v>0</v>
      </c>
      <c r="R75" s="112">
        <f t="shared" si="9"/>
        <v>0</v>
      </c>
      <c r="S75" s="112">
        <f t="shared" si="9"/>
        <v>0</v>
      </c>
      <c r="T75" s="112">
        <f t="shared" si="9"/>
        <v>0</v>
      </c>
      <c r="U75" s="112">
        <f t="shared" si="9"/>
        <v>0</v>
      </c>
      <c r="V75" s="112"/>
      <c r="W75" s="112"/>
      <c r="X75" s="112"/>
      <c r="Y75" s="112"/>
      <c r="Z75" s="112">
        <f t="shared" si="9"/>
        <v>0</v>
      </c>
      <c r="AA75" s="112">
        <f t="shared" si="9"/>
        <v>0</v>
      </c>
      <c r="AB75" s="112">
        <f t="shared" si="9"/>
        <v>0</v>
      </c>
      <c r="AC75" s="112">
        <f>COUNTIF(AC4:AC64,"C.NGHỆ")</f>
        <v>0</v>
      </c>
      <c r="AD75" s="112"/>
      <c r="AE75" s="112">
        <f>COUNTIF(AE4:AE64,"C.NGHỆ")</f>
        <v>0</v>
      </c>
      <c r="AF75" s="112">
        <f>COUNTIF(AF4:AF64,"C.NGHỆ")</f>
        <v>0</v>
      </c>
      <c r="AG75" s="112">
        <f>COUNTIF(AG4:AG64,"C.NGHỆ")</f>
        <v>0</v>
      </c>
      <c r="AH75" s="112">
        <f t="shared" si="9"/>
        <v>0</v>
      </c>
      <c r="AI75" s="112">
        <f t="shared" si="9"/>
        <v>0</v>
      </c>
      <c r="AJ75" s="112">
        <f t="shared" si="9"/>
        <v>0</v>
      </c>
      <c r="AK75" s="112">
        <f t="shared" si="9"/>
        <v>0</v>
      </c>
      <c r="AL75" s="112">
        <f t="shared" si="9"/>
        <v>0</v>
      </c>
      <c r="AM75" s="112">
        <f t="shared" si="9"/>
        <v>0</v>
      </c>
      <c r="AN75" s="112">
        <f t="shared" si="9"/>
        <v>0</v>
      </c>
      <c r="AO75" s="112">
        <f t="shared" si="9"/>
        <v>0</v>
      </c>
      <c r="AP75" s="112">
        <f t="shared" si="9"/>
        <v>0</v>
      </c>
      <c r="AQ75" s="112"/>
      <c r="AR75" s="112">
        <f t="shared" si="9"/>
        <v>0</v>
      </c>
      <c r="AS75" s="112">
        <f t="shared" si="9"/>
        <v>0</v>
      </c>
      <c r="AT75" s="112">
        <f>COUNTIF(AT4:AT64,"C.NGHỆ")</f>
        <v>0</v>
      </c>
      <c r="AU75" s="46"/>
      <c r="AV75" s="46"/>
      <c r="AW75" s="46"/>
      <c r="AX75" s="100"/>
      <c r="BF75" s="61"/>
    </row>
    <row r="76" spans="1:58" ht="20.25" hidden="1" customHeight="1">
      <c r="A76" s="92"/>
      <c r="B76" s="111" t="s">
        <v>17</v>
      </c>
      <c r="C76" s="93"/>
      <c r="D76" s="112">
        <f>COUNTIF(D4:D64,"NHẠC")</f>
        <v>0</v>
      </c>
      <c r="E76" s="112">
        <f t="shared" ref="E76:AS76" si="10">COUNTIF(E4:E64,"NHẠC")</f>
        <v>0</v>
      </c>
      <c r="F76" s="112">
        <f t="shared" si="10"/>
        <v>0</v>
      </c>
      <c r="G76" s="112">
        <f t="shared" si="10"/>
        <v>0</v>
      </c>
      <c r="H76" s="112">
        <f t="shared" si="10"/>
        <v>0</v>
      </c>
      <c r="I76" s="112">
        <f t="shared" si="10"/>
        <v>0</v>
      </c>
      <c r="J76" s="112">
        <f t="shared" si="10"/>
        <v>0</v>
      </c>
      <c r="K76" s="112">
        <f t="shared" si="10"/>
        <v>0</v>
      </c>
      <c r="L76" s="112">
        <f t="shared" si="10"/>
        <v>0</v>
      </c>
      <c r="M76" s="112">
        <f t="shared" si="10"/>
        <v>0</v>
      </c>
      <c r="N76" s="112"/>
      <c r="O76" s="112"/>
      <c r="P76" s="112">
        <f t="shared" si="10"/>
        <v>0</v>
      </c>
      <c r="Q76" s="112">
        <f t="shared" si="10"/>
        <v>0</v>
      </c>
      <c r="R76" s="112">
        <f t="shared" si="10"/>
        <v>0</v>
      </c>
      <c r="S76" s="112">
        <f t="shared" si="10"/>
        <v>0</v>
      </c>
      <c r="T76" s="112">
        <f t="shared" si="10"/>
        <v>0</v>
      </c>
      <c r="U76" s="112">
        <f t="shared" si="10"/>
        <v>0</v>
      </c>
      <c r="V76" s="112"/>
      <c r="W76" s="112"/>
      <c r="X76" s="112"/>
      <c r="Y76" s="112"/>
      <c r="Z76" s="112">
        <f t="shared" si="10"/>
        <v>0</v>
      </c>
      <c r="AA76" s="112">
        <f t="shared" si="10"/>
        <v>0</v>
      </c>
      <c r="AB76" s="112">
        <f t="shared" si="10"/>
        <v>0</v>
      </c>
      <c r="AC76" s="112">
        <f>COUNTIF(AC4:AC64,"NHẠC")</f>
        <v>0</v>
      </c>
      <c r="AD76" s="112"/>
      <c r="AE76" s="112">
        <f>COUNTIF(AE4:AE64,"NHẠC")</f>
        <v>0</v>
      </c>
      <c r="AF76" s="112">
        <f>COUNTIF(AF4:AF64,"NHẠC")</f>
        <v>0</v>
      </c>
      <c r="AG76" s="112">
        <f>COUNTIF(AG4:AG64,"NHẠC")</f>
        <v>0</v>
      </c>
      <c r="AH76" s="112">
        <f t="shared" si="10"/>
        <v>0</v>
      </c>
      <c r="AI76" s="112">
        <f t="shared" si="10"/>
        <v>0</v>
      </c>
      <c r="AJ76" s="112">
        <f t="shared" si="10"/>
        <v>0</v>
      </c>
      <c r="AK76" s="112">
        <f t="shared" si="10"/>
        <v>0</v>
      </c>
      <c r="AL76" s="112">
        <f t="shared" si="10"/>
        <v>0</v>
      </c>
      <c r="AM76" s="112">
        <f t="shared" si="10"/>
        <v>0</v>
      </c>
      <c r="AN76" s="112">
        <f t="shared" si="10"/>
        <v>0</v>
      </c>
      <c r="AO76" s="112">
        <f t="shared" si="10"/>
        <v>0</v>
      </c>
      <c r="AP76" s="112">
        <f t="shared" si="10"/>
        <v>0</v>
      </c>
      <c r="AQ76" s="112"/>
      <c r="AR76" s="112">
        <f t="shared" si="10"/>
        <v>0</v>
      </c>
      <c r="AS76" s="112">
        <f t="shared" si="10"/>
        <v>0</v>
      </c>
      <c r="AT76" s="112">
        <f>COUNTIF(AT4:AT64,"NHẠC")</f>
        <v>0</v>
      </c>
      <c r="AU76" s="46"/>
      <c r="AV76" s="46"/>
      <c r="AW76" s="46"/>
      <c r="AX76" s="100"/>
      <c r="BF76" s="61"/>
    </row>
    <row r="77" spans="1:58" ht="20.25" hidden="1" customHeight="1">
      <c r="A77" s="92"/>
      <c r="B77" s="111" t="s">
        <v>18</v>
      </c>
      <c r="C77" s="93"/>
      <c r="D77" s="112">
        <f>COUNTIF(D4:D64,"HỌA")</f>
        <v>0</v>
      </c>
      <c r="E77" s="112">
        <f t="shared" ref="E77:AS77" si="11">COUNTIF(E4:E64,"HỌA")</f>
        <v>0</v>
      </c>
      <c r="F77" s="112">
        <f t="shared" si="11"/>
        <v>0</v>
      </c>
      <c r="G77" s="112">
        <f t="shared" si="11"/>
        <v>0</v>
      </c>
      <c r="H77" s="112">
        <f t="shared" si="11"/>
        <v>0</v>
      </c>
      <c r="I77" s="112">
        <f t="shared" si="11"/>
        <v>0</v>
      </c>
      <c r="J77" s="112">
        <f t="shared" si="11"/>
        <v>0</v>
      </c>
      <c r="K77" s="112">
        <f t="shared" si="11"/>
        <v>0</v>
      </c>
      <c r="L77" s="112">
        <f t="shared" si="11"/>
        <v>0</v>
      </c>
      <c r="M77" s="112">
        <f t="shared" si="11"/>
        <v>0</v>
      </c>
      <c r="N77" s="112"/>
      <c r="O77" s="112"/>
      <c r="P77" s="112">
        <f t="shared" si="11"/>
        <v>0</v>
      </c>
      <c r="Q77" s="112">
        <f t="shared" si="11"/>
        <v>0</v>
      </c>
      <c r="R77" s="112">
        <f t="shared" si="11"/>
        <v>0</v>
      </c>
      <c r="S77" s="112">
        <f t="shared" si="11"/>
        <v>0</v>
      </c>
      <c r="T77" s="112">
        <f t="shared" si="11"/>
        <v>0</v>
      </c>
      <c r="U77" s="112">
        <f t="shared" si="11"/>
        <v>0</v>
      </c>
      <c r="V77" s="112"/>
      <c r="W77" s="112"/>
      <c r="X77" s="112"/>
      <c r="Y77" s="112"/>
      <c r="Z77" s="112">
        <f t="shared" si="11"/>
        <v>0</v>
      </c>
      <c r="AA77" s="112">
        <f t="shared" si="11"/>
        <v>0</v>
      </c>
      <c r="AB77" s="112">
        <f t="shared" si="11"/>
        <v>0</v>
      </c>
      <c r="AC77" s="112">
        <f>COUNTIF(AC4:AC64,"HỌA")</f>
        <v>0</v>
      </c>
      <c r="AD77" s="112"/>
      <c r="AE77" s="112">
        <f>COUNTIF(AE4:AE64,"HỌA")</f>
        <v>0</v>
      </c>
      <c r="AF77" s="112">
        <f>COUNTIF(AF4:AF64,"HỌA")</f>
        <v>0</v>
      </c>
      <c r="AG77" s="112">
        <f>COUNTIF(AG4:AG64,"HỌA")</f>
        <v>0</v>
      </c>
      <c r="AH77" s="112">
        <f t="shared" si="11"/>
        <v>0</v>
      </c>
      <c r="AI77" s="112">
        <f>COUNTIF(AI4:AI64,"HỌA")</f>
        <v>0</v>
      </c>
      <c r="AJ77" s="112">
        <f t="shared" si="11"/>
        <v>0</v>
      </c>
      <c r="AK77" s="112">
        <f t="shared" si="11"/>
        <v>0</v>
      </c>
      <c r="AL77" s="112">
        <f t="shared" si="11"/>
        <v>0</v>
      </c>
      <c r="AM77" s="112">
        <f t="shared" si="11"/>
        <v>0</v>
      </c>
      <c r="AN77" s="112">
        <f t="shared" si="11"/>
        <v>0</v>
      </c>
      <c r="AO77" s="112">
        <f t="shared" si="11"/>
        <v>0</v>
      </c>
      <c r="AP77" s="112">
        <f t="shared" si="11"/>
        <v>0</v>
      </c>
      <c r="AQ77" s="112"/>
      <c r="AR77" s="112">
        <f t="shared" si="11"/>
        <v>0</v>
      </c>
      <c r="AS77" s="112">
        <f t="shared" si="11"/>
        <v>0</v>
      </c>
      <c r="AT77" s="112">
        <f>COUNTIF(AT4:AT64,"HỌA")</f>
        <v>0</v>
      </c>
      <c r="AU77" s="46"/>
      <c r="AV77" s="46"/>
      <c r="AW77" s="46"/>
      <c r="AX77" s="100"/>
      <c r="BF77" s="61"/>
    </row>
    <row r="78" spans="1:58" ht="20.25" hidden="1" customHeight="1">
      <c r="A78" s="92"/>
      <c r="B78" s="111" t="s">
        <v>22</v>
      </c>
      <c r="C78" s="93"/>
      <c r="D78" s="112">
        <f>COUNTIF(D4:D64,"TD")</f>
        <v>0</v>
      </c>
      <c r="E78" s="112">
        <f t="shared" ref="E78:AS78" si="12">COUNTIF(E4:E64,"TD")</f>
        <v>0</v>
      </c>
      <c r="F78" s="112">
        <f t="shared" si="12"/>
        <v>0</v>
      </c>
      <c r="G78" s="112">
        <f t="shared" si="12"/>
        <v>0</v>
      </c>
      <c r="H78" s="112">
        <f t="shared" si="12"/>
        <v>0</v>
      </c>
      <c r="I78" s="112">
        <f t="shared" si="12"/>
        <v>0</v>
      </c>
      <c r="J78" s="112">
        <f t="shared" si="12"/>
        <v>0</v>
      </c>
      <c r="K78" s="112">
        <f t="shared" si="12"/>
        <v>0</v>
      </c>
      <c r="L78" s="112">
        <f t="shared" si="12"/>
        <v>0</v>
      </c>
      <c r="M78" s="112">
        <f t="shared" si="12"/>
        <v>0</v>
      </c>
      <c r="N78" s="112"/>
      <c r="O78" s="112"/>
      <c r="P78" s="112">
        <f t="shared" si="12"/>
        <v>0</v>
      </c>
      <c r="Q78" s="112">
        <f t="shared" si="12"/>
        <v>0</v>
      </c>
      <c r="R78" s="112">
        <f t="shared" si="12"/>
        <v>0</v>
      </c>
      <c r="S78" s="112">
        <f t="shared" si="12"/>
        <v>0</v>
      </c>
      <c r="T78" s="112">
        <f t="shared" si="12"/>
        <v>0</v>
      </c>
      <c r="U78" s="112">
        <f t="shared" si="12"/>
        <v>0</v>
      </c>
      <c r="V78" s="112"/>
      <c r="W78" s="112"/>
      <c r="X78" s="112"/>
      <c r="Y78" s="112"/>
      <c r="Z78" s="112">
        <f t="shared" si="12"/>
        <v>0</v>
      </c>
      <c r="AA78" s="112">
        <f t="shared" si="12"/>
        <v>0</v>
      </c>
      <c r="AB78" s="112">
        <f t="shared" si="12"/>
        <v>0</v>
      </c>
      <c r="AC78" s="112">
        <f t="shared" si="12"/>
        <v>0</v>
      </c>
      <c r="AD78" s="112"/>
      <c r="AE78" s="112">
        <f t="shared" si="12"/>
        <v>0</v>
      </c>
      <c r="AF78" s="112">
        <f t="shared" si="12"/>
        <v>0</v>
      </c>
      <c r="AG78" s="112">
        <f t="shared" si="12"/>
        <v>0</v>
      </c>
      <c r="AH78" s="112">
        <f t="shared" si="12"/>
        <v>0</v>
      </c>
      <c r="AI78" s="112">
        <f t="shared" si="12"/>
        <v>0</v>
      </c>
      <c r="AJ78" s="112">
        <f t="shared" si="12"/>
        <v>0</v>
      </c>
      <c r="AK78" s="112">
        <f t="shared" si="12"/>
        <v>0</v>
      </c>
      <c r="AL78" s="112">
        <f t="shared" si="12"/>
        <v>0</v>
      </c>
      <c r="AM78" s="112">
        <f t="shared" si="12"/>
        <v>0</v>
      </c>
      <c r="AN78" s="112">
        <f t="shared" si="12"/>
        <v>0</v>
      </c>
      <c r="AO78" s="112">
        <f t="shared" si="12"/>
        <v>0</v>
      </c>
      <c r="AP78" s="112">
        <f t="shared" si="12"/>
        <v>0</v>
      </c>
      <c r="AQ78" s="112"/>
      <c r="AR78" s="112">
        <f t="shared" si="12"/>
        <v>0</v>
      </c>
      <c r="AS78" s="112">
        <f t="shared" si="12"/>
        <v>0</v>
      </c>
      <c r="AT78" s="112">
        <f>COUNTIF(AT4:AT64,"TD")</f>
        <v>0</v>
      </c>
      <c r="AU78" s="112">
        <f>COUNTIF(AU4:AU64,"GDTC")</f>
        <v>0</v>
      </c>
      <c r="AV78" s="112">
        <f>COUNTIF(AV4:AV64,"GDTC")</f>
        <v>0</v>
      </c>
      <c r="AW78" s="112">
        <f>COUNTIF(AW4:AW64,"GDTC")</f>
        <v>0</v>
      </c>
      <c r="AX78" s="100"/>
      <c r="BF78" s="61"/>
    </row>
    <row r="79" spans="1:58" ht="20.25" hidden="1" customHeight="1">
      <c r="A79" s="92"/>
      <c r="B79" s="113" t="s">
        <v>19</v>
      </c>
      <c r="C79" s="93"/>
      <c r="D79" s="114">
        <f>COUNTIF(D4:D64,"PHÁP")</f>
        <v>0</v>
      </c>
      <c r="E79" s="114">
        <f t="shared" ref="E79:AS79" si="13">COUNTIF(E4:E64,"PHÁP")</f>
        <v>0</v>
      </c>
      <c r="F79" s="114">
        <f t="shared" si="13"/>
        <v>0</v>
      </c>
      <c r="G79" s="114">
        <f t="shared" si="13"/>
        <v>0</v>
      </c>
      <c r="H79" s="114">
        <f t="shared" si="13"/>
        <v>0</v>
      </c>
      <c r="I79" s="114">
        <f t="shared" si="13"/>
        <v>0</v>
      </c>
      <c r="J79" s="114">
        <f t="shared" si="13"/>
        <v>0</v>
      </c>
      <c r="K79" s="114">
        <f t="shared" si="13"/>
        <v>0</v>
      </c>
      <c r="L79" s="114">
        <f t="shared" si="13"/>
        <v>0</v>
      </c>
      <c r="M79" s="114">
        <f t="shared" si="13"/>
        <v>0</v>
      </c>
      <c r="N79" s="114"/>
      <c r="O79" s="114"/>
      <c r="P79" s="114">
        <f t="shared" si="13"/>
        <v>0</v>
      </c>
      <c r="Q79" s="114">
        <f t="shared" si="13"/>
        <v>0</v>
      </c>
      <c r="R79" s="114">
        <f t="shared" si="13"/>
        <v>1</v>
      </c>
      <c r="S79" s="114">
        <f t="shared" si="13"/>
        <v>0</v>
      </c>
      <c r="T79" s="114">
        <f t="shared" si="13"/>
        <v>0</v>
      </c>
      <c r="U79" s="114">
        <f t="shared" si="13"/>
        <v>0</v>
      </c>
      <c r="V79" s="114"/>
      <c r="W79" s="114"/>
      <c r="X79" s="114"/>
      <c r="Y79" s="114"/>
      <c r="Z79" s="114">
        <f t="shared" si="13"/>
        <v>0</v>
      </c>
      <c r="AA79" s="114">
        <f t="shared" si="13"/>
        <v>0</v>
      </c>
      <c r="AB79" s="114">
        <f t="shared" si="13"/>
        <v>0</v>
      </c>
      <c r="AC79" s="114">
        <f>COUNTIF(AC4:AC64,"PHÁP")</f>
        <v>0</v>
      </c>
      <c r="AD79" s="114"/>
      <c r="AE79" s="114">
        <f>COUNTIF(AE4:AE64,"PHÁP")</f>
        <v>0</v>
      </c>
      <c r="AF79" s="114">
        <f>COUNTIF(AF4:AF64,"PHÁP")</f>
        <v>0</v>
      </c>
      <c r="AG79" s="114">
        <f>COUNTIF(AG4:AG64,"PHÁP")</f>
        <v>0</v>
      </c>
      <c r="AH79" s="114">
        <f t="shared" si="13"/>
        <v>0</v>
      </c>
      <c r="AI79" s="114">
        <f t="shared" si="13"/>
        <v>0</v>
      </c>
      <c r="AJ79" s="114">
        <f t="shared" si="13"/>
        <v>0</v>
      </c>
      <c r="AK79" s="114">
        <f t="shared" si="13"/>
        <v>0</v>
      </c>
      <c r="AL79" s="114">
        <f t="shared" si="13"/>
        <v>0</v>
      </c>
      <c r="AM79" s="114">
        <f t="shared" si="13"/>
        <v>0</v>
      </c>
      <c r="AN79" s="114">
        <f t="shared" si="13"/>
        <v>0</v>
      </c>
      <c r="AO79" s="114">
        <f t="shared" si="13"/>
        <v>0</v>
      </c>
      <c r="AP79" s="114">
        <f t="shared" si="13"/>
        <v>0</v>
      </c>
      <c r="AQ79" s="114"/>
      <c r="AR79" s="114">
        <f t="shared" si="13"/>
        <v>0</v>
      </c>
      <c r="AS79" s="114">
        <f t="shared" si="13"/>
        <v>6</v>
      </c>
      <c r="AT79" s="114">
        <f>COUNTIF(AT4:AT64,"PHÁP")</f>
        <v>0</v>
      </c>
      <c r="AU79" s="46"/>
      <c r="AV79" s="46"/>
      <c r="AW79" s="46"/>
      <c r="AX79" s="100"/>
      <c r="BF79" s="61"/>
    </row>
    <row r="80" spans="1:58" ht="20.25" customHeight="1">
      <c r="A80" s="92"/>
      <c r="B80" s="93"/>
      <c r="C80" s="93"/>
      <c r="D80" s="94"/>
      <c r="E80" s="95"/>
      <c r="F80" s="95"/>
      <c r="G80" s="95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7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7"/>
      <c r="AG80" s="97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105"/>
      <c r="AU80" s="46"/>
      <c r="AV80" s="46"/>
      <c r="AW80" s="46"/>
      <c r="AX80" s="100"/>
      <c r="BF80" s="61"/>
    </row>
    <row r="81" spans="1:58" ht="20.25" customHeight="1">
      <c r="A81" s="92"/>
      <c r="B81" s="93"/>
      <c r="C81" s="93"/>
      <c r="D81" s="94"/>
      <c r="E81" s="95"/>
      <c r="F81" s="95"/>
      <c r="G81" s="95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7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7"/>
      <c r="AG81" s="97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105"/>
      <c r="AU81" s="46"/>
      <c r="AV81" s="46"/>
      <c r="AW81" s="46"/>
      <c r="AX81" s="100"/>
      <c r="BF81" s="61"/>
    </row>
    <row r="82" spans="1:58" ht="15"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</row>
    <row r="83" spans="1:58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mergeCells count="46">
    <mergeCell ref="A54:A63"/>
    <mergeCell ref="B54:B55"/>
    <mergeCell ref="C54:C55"/>
    <mergeCell ref="C56:C57"/>
    <mergeCell ref="C58:C59"/>
    <mergeCell ref="C60:C61"/>
    <mergeCell ref="C62:C63"/>
    <mergeCell ref="A44:A53"/>
    <mergeCell ref="B44:B45"/>
    <mergeCell ref="C44:C45"/>
    <mergeCell ref="C46:C47"/>
    <mergeCell ref="C48:C49"/>
    <mergeCell ref="C50:C51"/>
    <mergeCell ref="C52:C53"/>
    <mergeCell ref="A34:A43"/>
    <mergeCell ref="B34:B35"/>
    <mergeCell ref="C34:C35"/>
    <mergeCell ref="C36:C37"/>
    <mergeCell ref="C38:C39"/>
    <mergeCell ref="C40:C41"/>
    <mergeCell ref="C42:C43"/>
    <mergeCell ref="A24:A33"/>
    <mergeCell ref="B24:B25"/>
    <mergeCell ref="C24:C25"/>
    <mergeCell ref="C26:C27"/>
    <mergeCell ref="C28:C29"/>
    <mergeCell ref="C30:C31"/>
    <mergeCell ref="C32:C33"/>
    <mergeCell ref="A14:A23"/>
    <mergeCell ref="B14:B15"/>
    <mergeCell ref="C14:C15"/>
    <mergeCell ref="C16:C17"/>
    <mergeCell ref="C18:C19"/>
    <mergeCell ref="C20:C21"/>
    <mergeCell ref="C22:C23"/>
    <mergeCell ref="A1:AW1"/>
    <mergeCell ref="D2:M2"/>
    <mergeCell ref="P2:AK2"/>
    <mergeCell ref="AL2:AS2"/>
    <mergeCell ref="A4:A13"/>
    <mergeCell ref="B4:B5"/>
    <mergeCell ref="C4:C5"/>
    <mergeCell ref="C6:C7"/>
    <mergeCell ref="C8:C9"/>
    <mergeCell ref="C10:C11"/>
    <mergeCell ref="C12:C13"/>
  </mergeCells>
  <conditionalFormatting sqref="A5:B5 AT5:XFD5">
    <cfRule type="duplicateValues" dxfId="3200" priority="600"/>
  </conditionalFormatting>
  <conditionalFormatting sqref="A7:B7 AT7:XFD7">
    <cfRule type="duplicateValues" dxfId="3199" priority="599"/>
    <cfRule type="duplicateValues" dxfId="3198" priority="779"/>
  </conditionalFormatting>
  <conditionalFormatting sqref="A9:B9 AT9:XFD9">
    <cfRule type="duplicateValues" dxfId="3197" priority="598"/>
    <cfRule type="duplicateValues" dxfId="3196" priority="778"/>
  </conditionalFormatting>
  <conditionalFormatting sqref="A11:B11 AT11:XFD11">
    <cfRule type="duplicateValues" dxfId="3195" priority="597"/>
    <cfRule type="duplicateValues" dxfId="3194" priority="777"/>
  </conditionalFormatting>
  <conditionalFormatting sqref="A13:B13 AT13:XFD13">
    <cfRule type="duplicateValues" dxfId="3193" priority="776"/>
    <cfRule type="duplicateValues" dxfId="3192" priority="596"/>
  </conditionalFormatting>
  <conditionalFormatting sqref="A15:B15 AT15:XFD15">
    <cfRule type="duplicateValues" dxfId="3191" priority="775"/>
    <cfRule type="duplicateValues" dxfId="3190" priority="595"/>
  </conditionalFormatting>
  <conditionalFormatting sqref="A17:B17 AT17:XFD17">
    <cfRule type="duplicateValues" dxfId="3189" priority="774"/>
    <cfRule type="duplicateValues" dxfId="3188" priority="594"/>
  </conditionalFormatting>
  <conditionalFormatting sqref="A19:B19 AT19:XFD19">
    <cfRule type="duplicateValues" dxfId="3187" priority="593"/>
  </conditionalFormatting>
  <conditionalFormatting sqref="A21:B21 AT21:XFD21">
    <cfRule type="duplicateValues" dxfId="3186" priority="772"/>
    <cfRule type="duplicateValues" dxfId="3185" priority="592"/>
  </conditionalFormatting>
  <conditionalFormatting sqref="A23:B23 AT23:XFD23">
    <cfRule type="duplicateValues" dxfId="3184" priority="591"/>
    <cfRule type="duplicateValues" dxfId="3183" priority="771"/>
  </conditionalFormatting>
  <conditionalFormatting sqref="A25:B25 AT25:XFD25">
    <cfRule type="duplicateValues" dxfId="3182" priority="770"/>
    <cfRule type="duplicateValues" dxfId="3181" priority="590"/>
  </conditionalFormatting>
  <conditionalFormatting sqref="A27:B27 AT27:XFD27">
    <cfRule type="duplicateValues" dxfId="3180" priority="769"/>
    <cfRule type="duplicateValues" dxfId="3179" priority="589"/>
  </conditionalFormatting>
  <conditionalFormatting sqref="A29:B29 AT29:XFD29">
    <cfRule type="duplicateValues" dxfId="3178" priority="768"/>
    <cfRule type="duplicateValues" dxfId="3177" priority="588"/>
  </conditionalFormatting>
  <conditionalFormatting sqref="A31:B31 AT31:XFD31">
    <cfRule type="duplicateValues" dxfId="3176" priority="767"/>
    <cfRule type="duplicateValues" dxfId="3175" priority="587"/>
  </conditionalFormatting>
  <conditionalFormatting sqref="A33:B33 AT33:XFD33">
    <cfRule type="duplicateValues" dxfId="3174" priority="586"/>
    <cfRule type="duplicateValues" dxfId="3173" priority="766"/>
  </conditionalFormatting>
  <conditionalFormatting sqref="A35:B35 AT35:XFD35">
    <cfRule type="duplicateValues" dxfId="3172" priority="585"/>
  </conditionalFormatting>
  <conditionalFormatting sqref="A37:B37 AT37:XFD37">
    <cfRule type="duplicateValues" dxfId="3171" priority="764"/>
    <cfRule type="duplicateValues" dxfId="3170" priority="584"/>
  </conditionalFormatting>
  <conditionalFormatting sqref="A39:B39 AT39:XFD39">
    <cfRule type="duplicateValues" dxfId="3169" priority="763"/>
    <cfRule type="duplicateValues" dxfId="3168" priority="583"/>
  </conditionalFormatting>
  <conditionalFormatting sqref="A41:B41 AT41:XFD41">
    <cfRule type="duplicateValues" dxfId="3167" priority="796"/>
    <cfRule type="duplicateValues" dxfId="3166" priority="582"/>
  </conditionalFormatting>
  <conditionalFormatting sqref="A43:B43 AT43:XFD43">
    <cfRule type="duplicateValues" dxfId="3165" priority="581"/>
  </conditionalFormatting>
  <conditionalFormatting sqref="A45:B45 AT45:XFD45">
    <cfRule type="duplicateValues" dxfId="3164" priority="760"/>
    <cfRule type="duplicateValues" dxfId="3163" priority="580"/>
  </conditionalFormatting>
  <conditionalFormatting sqref="A47:B47 AT47:XFD47">
    <cfRule type="duplicateValues" dxfId="3162" priority="579"/>
  </conditionalFormatting>
  <conditionalFormatting sqref="A49:B49 AT49:XFD49">
    <cfRule type="duplicateValues" dxfId="3161" priority="578"/>
    <cfRule type="duplicateValues" dxfId="3160" priority="758"/>
  </conditionalFormatting>
  <conditionalFormatting sqref="A51:B51 AT51:XFD51">
    <cfRule type="duplicateValues" dxfId="3159" priority="577"/>
    <cfRule type="duplicateValues" dxfId="3158" priority="757"/>
  </conditionalFormatting>
  <conditionalFormatting sqref="A53:B53 AT53:XFD53">
    <cfRule type="duplicateValues" dxfId="3157" priority="576"/>
    <cfRule type="duplicateValues" dxfId="3156" priority="756"/>
  </conditionalFormatting>
  <conditionalFormatting sqref="A55:B55 AT55:XFD55">
    <cfRule type="duplicateValues" dxfId="3155" priority="575"/>
    <cfRule type="duplicateValues" dxfId="3154" priority="755"/>
  </conditionalFormatting>
  <conditionalFormatting sqref="A57:B57 AT57:XFD57">
    <cfRule type="duplicateValues" dxfId="3153" priority="574"/>
    <cfRule type="duplicateValues" dxfId="3152" priority="754"/>
  </conditionalFormatting>
  <conditionalFormatting sqref="A59:B59 AT59:XFD59">
    <cfRule type="duplicateValues" dxfId="3151" priority="573"/>
    <cfRule type="duplicateValues" dxfId="3150" priority="753"/>
  </conditionalFormatting>
  <conditionalFormatting sqref="A61:B61 AT61:XFD61">
    <cfRule type="duplicateValues" dxfId="3149" priority="752"/>
    <cfRule type="duplicateValues" dxfId="3148" priority="572"/>
  </conditionalFormatting>
  <conditionalFormatting sqref="A63:B63 AT63:XFD63">
    <cfRule type="duplicateValues" dxfId="3147" priority="571"/>
    <cfRule type="duplicateValues" dxfId="3146" priority="795"/>
    <cfRule type="duplicateValues" dxfId="3145" priority="751"/>
  </conditionalFormatting>
  <conditionalFormatting sqref="C5">
    <cfRule type="duplicateValues" dxfId="3144" priority="190"/>
    <cfRule type="duplicateValues" dxfId="3143" priority="328" stopIfTrue="1"/>
    <cfRule type="duplicateValues" dxfId="3142" priority="219"/>
    <cfRule type="duplicateValues" dxfId="3141" priority="325" stopIfTrue="1"/>
    <cfRule type="duplicateValues" dxfId="3140" priority="342" stopIfTrue="1"/>
    <cfRule type="duplicateValues" dxfId="3139" priority="334" stopIfTrue="1"/>
    <cfRule type="duplicateValues" dxfId="3138" priority="333" stopIfTrue="1"/>
    <cfRule type="duplicateValues" dxfId="3137" priority="329" stopIfTrue="1"/>
    <cfRule type="duplicateValues" dxfId="3136" priority="327" stopIfTrue="1"/>
  </conditionalFormatting>
  <conditionalFormatting sqref="C7">
    <cfRule type="duplicateValues" dxfId="3135" priority="330" stopIfTrue="1"/>
    <cfRule type="duplicateValues" dxfId="3134" priority="218"/>
    <cfRule type="duplicateValues" dxfId="3133" priority="324" stopIfTrue="1"/>
    <cfRule type="duplicateValues" dxfId="3132" priority="336" stopIfTrue="1"/>
    <cfRule type="duplicateValues" dxfId="3131" priority="335" stopIfTrue="1"/>
    <cfRule type="duplicateValues" dxfId="3130" priority="189"/>
  </conditionalFormatting>
  <conditionalFormatting sqref="C9">
    <cfRule type="duplicateValues" dxfId="3129" priority="332" stopIfTrue="1"/>
    <cfRule type="duplicateValues" dxfId="3128" priority="337" stopIfTrue="1"/>
    <cfRule type="duplicateValues" dxfId="3127" priority="188"/>
    <cfRule type="duplicateValues" dxfId="3126" priority="217"/>
    <cfRule type="duplicateValues" dxfId="3125" priority="326" stopIfTrue="1"/>
    <cfRule type="duplicateValues" dxfId="3124" priority="338" stopIfTrue="1"/>
  </conditionalFormatting>
  <conditionalFormatting sqref="C11">
    <cfRule type="duplicateValues" dxfId="3123" priority="187"/>
    <cfRule type="duplicateValues" dxfId="3122" priority="216"/>
    <cfRule type="duplicateValues" dxfId="3121" priority="340" stopIfTrue="1"/>
    <cfRule type="duplicateValues" dxfId="3120" priority="331" stopIfTrue="1"/>
    <cfRule type="duplicateValues" dxfId="3119" priority="339" stopIfTrue="1"/>
  </conditionalFormatting>
  <conditionalFormatting sqref="C13">
    <cfRule type="duplicateValues" dxfId="3118" priority="215"/>
    <cfRule type="duplicateValues" dxfId="3117" priority="341" stopIfTrue="1"/>
    <cfRule type="duplicateValues" dxfId="3116" priority="186"/>
  </conditionalFormatting>
  <conditionalFormatting sqref="C15">
    <cfRule type="duplicateValues" dxfId="3115" priority="317" stopIfTrue="1"/>
    <cfRule type="duplicateValues" dxfId="3114" priority="310" stopIfTrue="1"/>
    <cfRule type="duplicateValues" dxfId="3113" priority="185"/>
    <cfRule type="duplicateValues" dxfId="3112" priority="312" stopIfTrue="1"/>
    <cfRule type="duplicateValues" dxfId="3111" priority="311" stopIfTrue="1"/>
    <cfRule type="duplicateValues" dxfId="3110" priority="323" stopIfTrue="1"/>
    <cfRule type="duplicateValues" dxfId="3109" priority="313" stopIfTrue="1"/>
    <cfRule type="duplicateValues" dxfId="3108" priority="316" stopIfTrue="1"/>
    <cfRule type="duplicateValues" dxfId="3107" priority="214"/>
  </conditionalFormatting>
  <conditionalFormatting sqref="C17">
    <cfRule type="duplicateValues" dxfId="3106" priority="213"/>
    <cfRule type="duplicateValues" dxfId="3105" priority="319" stopIfTrue="1"/>
    <cfRule type="duplicateValues" dxfId="3104" priority="184"/>
    <cfRule type="duplicateValues" dxfId="3103" priority="318" stopIfTrue="1"/>
    <cfRule type="duplicateValues" dxfId="3102" priority="309" stopIfTrue="1"/>
    <cfRule type="duplicateValues" dxfId="3101" priority="314" stopIfTrue="1"/>
  </conditionalFormatting>
  <conditionalFormatting sqref="C19">
    <cfRule type="duplicateValues" dxfId="3100" priority="183"/>
    <cfRule type="duplicateValues" dxfId="3099" priority="212"/>
    <cfRule type="duplicateValues" dxfId="3098" priority="241" stopIfTrue="1"/>
    <cfRule type="duplicateValues" dxfId="3097" priority="240" stopIfTrue="1"/>
    <cfRule type="duplicateValues" dxfId="3096" priority="239" stopIfTrue="1"/>
    <cfRule type="duplicateValues" dxfId="3095" priority="238" stopIfTrue="1"/>
  </conditionalFormatting>
  <conditionalFormatting sqref="C21">
    <cfRule type="duplicateValues" dxfId="3094" priority="182"/>
    <cfRule type="duplicateValues" dxfId="3093" priority="315" stopIfTrue="1"/>
    <cfRule type="duplicateValues" dxfId="3092" priority="321" stopIfTrue="1"/>
    <cfRule type="duplicateValues" dxfId="3091" priority="320" stopIfTrue="1"/>
    <cfRule type="duplicateValues" dxfId="3090" priority="211"/>
    <cfRule type="duplicateValues" dxfId="3089" priority="242"/>
  </conditionalFormatting>
  <conditionalFormatting sqref="C23">
    <cfRule type="duplicateValues" dxfId="3088" priority="181"/>
    <cfRule type="duplicateValues" dxfId="3087" priority="210"/>
    <cfRule type="duplicateValues" dxfId="3086" priority="322" stopIfTrue="1"/>
  </conditionalFormatting>
  <conditionalFormatting sqref="C25">
    <cfRule type="duplicateValues" dxfId="3085" priority="298" stopIfTrue="1"/>
    <cfRule type="duplicateValues" dxfId="3084" priority="302" stopIfTrue="1"/>
    <cfRule type="duplicateValues" dxfId="3083" priority="209"/>
    <cfRule type="duplicateValues" dxfId="3082" priority="308" stopIfTrue="1"/>
    <cfRule type="duplicateValues" dxfId="3081" priority="301" stopIfTrue="1"/>
    <cfRule type="duplicateValues" dxfId="3080" priority="295" stopIfTrue="1"/>
    <cfRule type="duplicateValues" dxfId="3079" priority="296" stopIfTrue="1"/>
    <cfRule type="duplicateValues" dxfId="3078" priority="180"/>
    <cfRule type="duplicateValues" dxfId="3077" priority="297" stopIfTrue="1"/>
  </conditionalFormatting>
  <conditionalFormatting sqref="C27">
    <cfRule type="duplicateValues" dxfId="3076" priority="303" stopIfTrue="1"/>
    <cfRule type="duplicateValues" dxfId="3075" priority="304" stopIfTrue="1"/>
    <cfRule type="duplicateValues" dxfId="3074" priority="208"/>
    <cfRule type="duplicateValues" dxfId="3073" priority="299" stopIfTrue="1"/>
    <cfRule type="duplicateValues" dxfId="3072" priority="294" stopIfTrue="1"/>
    <cfRule type="duplicateValues" dxfId="3071" priority="179"/>
  </conditionalFormatting>
  <conditionalFormatting sqref="C29">
    <cfRule type="duplicateValues" dxfId="3070" priority="236" stopIfTrue="1"/>
    <cfRule type="duplicateValues" dxfId="3069" priority="235" stopIfTrue="1"/>
    <cfRule type="duplicateValues" dxfId="3068" priority="237" stopIfTrue="1"/>
    <cfRule type="duplicateValues" dxfId="3067" priority="207"/>
    <cfRule type="duplicateValues" dxfId="3066" priority="178"/>
    <cfRule type="duplicateValues" dxfId="3065" priority="234" stopIfTrue="1"/>
  </conditionalFormatting>
  <conditionalFormatting sqref="C31">
    <cfRule type="duplicateValues" dxfId="3064" priority="206"/>
    <cfRule type="duplicateValues" dxfId="3063" priority="177"/>
    <cfRule type="duplicateValues" dxfId="3062" priority="300" stopIfTrue="1"/>
    <cfRule type="duplicateValues" dxfId="3061" priority="306" stopIfTrue="1"/>
    <cfRule type="duplicateValues" dxfId="3060" priority="305" stopIfTrue="1"/>
  </conditionalFormatting>
  <conditionalFormatting sqref="C33">
    <cfRule type="duplicateValues" dxfId="3059" priority="176"/>
    <cfRule type="duplicateValues" dxfId="3058" priority="205"/>
    <cfRule type="duplicateValues" dxfId="3057" priority="307" stopIfTrue="1"/>
  </conditionalFormatting>
  <conditionalFormatting sqref="C35">
    <cfRule type="duplicateValues" dxfId="3056" priority="175"/>
    <cfRule type="duplicateValues" dxfId="3055" priority="281" stopIfTrue="1"/>
    <cfRule type="duplicateValues" dxfId="3054" priority="286" stopIfTrue="1"/>
    <cfRule type="duplicateValues" dxfId="3053" priority="287" stopIfTrue="1"/>
    <cfRule type="duplicateValues" dxfId="3052" priority="280" stopIfTrue="1"/>
    <cfRule type="duplicateValues" dxfId="3051" priority="283" stopIfTrue="1"/>
    <cfRule type="duplicateValues" dxfId="3050" priority="282" stopIfTrue="1"/>
    <cfRule type="duplicateValues" dxfId="3049" priority="293" stopIfTrue="1"/>
    <cfRule type="duplicateValues" dxfId="3048" priority="204"/>
  </conditionalFormatting>
  <conditionalFormatting sqref="C37">
    <cfRule type="duplicateValues" dxfId="3047" priority="284" stopIfTrue="1"/>
    <cfRule type="duplicateValues" dxfId="3046" priority="203"/>
    <cfRule type="duplicateValues" dxfId="3045" priority="279" stopIfTrue="1"/>
    <cfRule type="duplicateValues" dxfId="3044" priority="289" stopIfTrue="1"/>
    <cfRule type="duplicateValues" dxfId="3043" priority="288" stopIfTrue="1"/>
    <cfRule type="duplicateValues" dxfId="3042" priority="174"/>
  </conditionalFormatting>
  <conditionalFormatting sqref="C39">
    <cfRule type="duplicateValues" dxfId="3041" priority="202"/>
    <cfRule type="duplicateValues" dxfId="3040" priority="233" stopIfTrue="1"/>
    <cfRule type="duplicateValues" dxfId="3039" priority="173"/>
    <cfRule type="duplicateValues" dxfId="3038" priority="232" stopIfTrue="1"/>
    <cfRule type="duplicateValues" dxfId="3037" priority="231" stopIfTrue="1"/>
    <cfRule type="duplicateValues" dxfId="3036" priority="230" stopIfTrue="1"/>
  </conditionalFormatting>
  <conditionalFormatting sqref="C41">
    <cfRule type="duplicateValues" dxfId="3035" priority="221"/>
    <cfRule type="duplicateValues" dxfId="3034" priority="247"/>
    <cfRule type="duplicateValues" dxfId="3033" priority="291" stopIfTrue="1"/>
    <cfRule type="duplicateValues" dxfId="3032" priority="290" stopIfTrue="1"/>
    <cfRule type="duplicateValues" dxfId="3031" priority="285" stopIfTrue="1"/>
    <cfRule type="duplicateValues" dxfId="3030" priority="172"/>
  </conditionalFormatting>
  <conditionalFormatting sqref="C43">
    <cfRule type="duplicateValues" dxfId="3029" priority="201"/>
    <cfRule type="duplicateValues" dxfId="3028" priority="171"/>
    <cfRule type="duplicateValues" dxfId="3027" priority="248"/>
    <cfRule type="duplicateValues" dxfId="3026" priority="292" stopIfTrue="1"/>
  </conditionalFormatting>
  <conditionalFormatting sqref="C45">
    <cfRule type="duplicateValues" dxfId="3025" priority="243"/>
    <cfRule type="duplicateValues" dxfId="3024" priority="272" stopIfTrue="1"/>
    <cfRule type="duplicateValues" dxfId="3023" priority="271" stopIfTrue="1"/>
    <cfRule type="duplicateValues" dxfId="3022" priority="200"/>
    <cfRule type="duplicateValues" dxfId="3021" priority="278" stopIfTrue="1"/>
    <cfRule type="duplicateValues" dxfId="3020" priority="265" stopIfTrue="1"/>
    <cfRule type="duplicateValues" dxfId="3019" priority="266" stopIfTrue="1"/>
    <cfRule type="duplicateValues" dxfId="3018" priority="267" stopIfTrue="1"/>
    <cfRule type="duplicateValues" dxfId="3017" priority="268" stopIfTrue="1"/>
    <cfRule type="duplicateValues" dxfId="3016" priority="170"/>
  </conditionalFormatting>
  <conditionalFormatting sqref="C47">
    <cfRule type="duplicateValues" dxfId="3015" priority="199"/>
    <cfRule type="duplicateValues" dxfId="3014" priority="169"/>
    <cfRule type="duplicateValues" dxfId="3013" priority="264" stopIfTrue="1"/>
    <cfRule type="duplicateValues" dxfId="3012" priority="269" stopIfTrue="1"/>
    <cfRule type="duplicateValues" dxfId="3011" priority="273" stopIfTrue="1"/>
    <cfRule type="duplicateValues" dxfId="3010" priority="274" stopIfTrue="1"/>
    <cfRule type="duplicateValues" dxfId="3009" priority="244"/>
  </conditionalFormatting>
  <conditionalFormatting sqref="C49">
    <cfRule type="duplicateValues" dxfId="3008" priority="229" stopIfTrue="1"/>
    <cfRule type="duplicateValues" dxfId="3007" priority="228" stopIfTrue="1"/>
    <cfRule type="duplicateValues" dxfId="3006" priority="227" stopIfTrue="1"/>
    <cfRule type="duplicateValues" dxfId="3005" priority="226" stopIfTrue="1"/>
    <cfRule type="duplicateValues" dxfId="3004" priority="168"/>
    <cfRule type="duplicateValues" dxfId="3003" priority="198"/>
  </conditionalFormatting>
  <conditionalFormatting sqref="C51">
    <cfRule type="duplicateValues" dxfId="3002" priority="167"/>
    <cfRule type="duplicateValues" dxfId="3001" priority="275" stopIfTrue="1"/>
    <cfRule type="duplicateValues" dxfId="3000" priority="245"/>
    <cfRule type="duplicateValues" dxfId="2999" priority="197"/>
    <cfRule type="duplicateValues" dxfId="2998" priority="270" stopIfTrue="1"/>
    <cfRule type="duplicateValues" dxfId="2997" priority="276" stopIfTrue="1"/>
  </conditionalFormatting>
  <conditionalFormatting sqref="C53">
    <cfRule type="duplicateValues" dxfId="2996" priority="246"/>
    <cfRule type="duplicateValues" dxfId="2995" priority="196"/>
    <cfRule type="duplicateValues" dxfId="2994" priority="166"/>
    <cfRule type="duplicateValues" dxfId="2993" priority="277" stopIfTrue="1"/>
  </conditionalFormatting>
  <conditionalFormatting sqref="C55">
    <cfRule type="duplicateValues" dxfId="2992" priority="252" stopIfTrue="1"/>
    <cfRule type="duplicateValues" dxfId="2991" priority="256" stopIfTrue="1"/>
    <cfRule type="duplicateValues" dxfId="2990" priority="257" stopIfTrue="1"/>
    <cfRule type="duplicateValues" dxfId="2989" priority="195"/>
    <cfRule type="duplicateValues" dxfId="2988" priority="251" stopIfTrue="1"/>
    <cfRule type="duplicateValues" dxfId="2987" priority="263" stopIfTrue="1"/>
    <cfRule type="duplicateValues" dxfId="2986" priority="250" stopIfTrue="1"/>
    <cfRule type="duplicateValues" dxfId="2985" priority="165"/>
    <cfRule type="duplicateValues" dxfId="2984" priority="253" stopIfTrue="1"/>
  </conditionalFormatting>
  <conditionalFormatting sqref="C57">
    <cfRule type="duplicateValues" dxfId="2983" priority="258" stopIfTrue="1"/>
    <cfRule type="duplicateValues" dxfId="2982" priority="259" stopIfTrue="1"/>
    <cfRule type="duplicateValues" dxfId="2981" priority="254" stopIfTrue="1"/>
    <cfRule type="duplicateValues" dxfId="2980" priority="164"/>
    <cfRule type="duplicateValues" dxfId="2979" priority="249" stopIfTrue="1"/>
    <cfRule type="duplicateValues" dxfId="2978" priority="194"/>
  </conditionalFormatting>
  <conditionalFormatting sqref="C59">
    <cfRule type="duplicateValues" dxfId="2977" priority="163"/>
    <cfRule type="duplicateValues" dxfId="2976" priority="193"/>
    <cfRule type="duplicateValues" dxfId="2975" priority="225" stopIfTrue="1"/>
    <cfRule type="duplicateValues" dxfId="2974" priority="224" stopIfTrue="1"/>
    <cfRule type="duplicateValues" dxfId="2973" priority="223" stopIfTrue="1"/>
    <cfRule type="duplicateValues" dxfId="2972" priority="222" stopIfTrue="1"/>
  </conditionalFormatting>
  <conditionalFormatting sqref="C61">
    <cfRule type="duplicateValues" dxfId="2971" priority="255" stopIfTrue="1"/>
    <cfRule type="duplicateValues" dxfId="2970" priority="261" stopIfTrue="1"/>
    <cfRule type="duplicateValues" dxfId="2969" priority="260" stopIfTrue="1"/>
    <cfRule type="duplicateValues" dxfId="2968" priority="192"/>
    <cfRule type="duplicateValues" dxfId="2967" priority="162"/>
  </conditionalFormatting>
  <conditionalFormatting sqref="C63">
    <cfRule type="duplicateValues" dxfId="2966" priority="220"/>
    <cfRule type="duplicateValues" dxfId="2965" priority="191"/>
    <cfRule type="duplicateValues" dxfId="2964" priority="161"/>
    <cfRule type="duplicateValues" dxfId="2963" priority="262" stopIfTrue="1"/>
  </conditionalFormatting>
  <conditionalFormatting sqref="D15 AS15 AC15:AP15 F15:G15 I15:AA15">
    <cfRule type="duplicateValues" dxfId="2962" priority="374"/>
    <cfRule type="duplicateValues" dxfId="2961" priority="416" stopIfTrue="1"/>
    <cfRule type="duplicateValues" dxfId="2960" priority="415" stopIfTrue="1"/>
    <cfRule type="duplicateValues" dxfId="2959" priority="470" stopIfTrue="1"/>
  </conditionalFormatting>
  <conditionalFormatting sqref="D19:G19 I19:AL19 AN19:AQ19 AS19">
    <cfRule type="duplicateValues" dxfId="2958" priority="430" stopIfTrue="1"/>
    <cfRule type="duplicateValues" dxfId="2957" priority="431" stopIfTrue="1"/>
    <cfRule type="duplicateValues" dxfId="2956" priority="388" stopIfTrue="1"/>
    <cfRule type="duplicateValues" dxfId="2955" priority="372"/>
  </conditionalFormatting>
  <conditionalFormatting sqref="D35:T35 V35:AR35">
    <cfRule type="duplicateValues" dxfId="2954" priority="446" stopIfTrue="1"/>
    <cfRule type="duplicateValues" dxfId="2953" priority="445" stopIfTrue="1"/>
    <cfRule type="duplicateValues" dxfId="2952" priority="403" stopIfTrue="1"/>
    <cfRule type="duplicateValues" dxfId="2951" priority="364"/>
  </conditionalFormatting>
  <conditionalFormatting sqref="D37:T37 V37:AR37">
    <cfRule type="duplicateValues" dxfId="2950" priority="448" stopIfTrue="1"/>
    <cfRule type="duplicateValues" dxfId="2949" priority="404" stopIfTrue="1"/>
    <cfRule type="duplicateValues" dxfId="2948" priority="363"/>
    <cfRule type="duplicateValues" dxfId="2947" priority="447" stopIfTrue="1"/>
  </conditionalFormatting>
  <conditionalFormatting sqref="D45:AF45 AH45:AS45">
    <cfRule type="duplicateValues" dxfId="2946" priority="360"/>
    <cfRule type="duplicateValues" dxfId="2945" priority="406" stopIfTrue="1"/>
    <cfRule type="duplicateValues" dxfId="2944" priority="453" stopIfTrue="1"/>
    <cfRule type="duplicateValues" dxfId="2943" priority="452" stopIfTrue="1"/>
    <cfRule type="duplicateValues" dxfId="2942" priority="451" stopIfTrue="1"/>
  </conditionalFormatting>
  <conditionalFormatting sqref="D21:AG21">
    <cfRule type="duplicateValues" dxfId="2941" priority="383" stopIfTrue="1"/>
  </conditionalFormatting>
  <conditionalFormatting sqref="D23:AG23">
    <cfRule type="duplicateValues" dxfId="2940" priority="384" stopIfTrue="1"/>
    <cfRule type="duplicateValues" dxfId="2939" priority="385" stopIfTrue="1"/>
  </conditionalFormatting>
  <conditionalFormatting sqref="D21:AI21 AK21:AO21 AQ21:AS21">
    <cfRule type="duplicateValues" dxfId="2938" priority="432" stopIfTrue="1"/>
    <cfRule type="duplicateValues" dxfId="2937" priority="433" stopIfTrue="1"/>
    <cfRule type="duplicateValues" dxfId="2936" priority="371"/>
    <cfRule type="duplicateValues" dxfId="2935" priority="471" stopIfTrue="1"/>
  </conditionalFormatting>
  <conditionalFormatting sqref="D33:AI33 AK33:AS33">
    <cfRule type="duplicateValues" dxfId="2934" priority="444" stopIfTrue="1"/>
    <cfRule type="duplicateValues" dxfId="2933" priority="442" stopIfTrue="1"/>
    <cfRule type="duplicateValues" dxfId="2932" priority="402" stopIfTrue="1"/>
    <cfRule type="duplicateValues" dxfId="2931" priority="443" stopIfTrue="1"/>
    <cfRule type="duplicateValues" dxfId="2930" priority="365"/>
  </conditionalFormatting>
  <conditionalFormatting sqref="D31:AN31 AP31:AS31">
    <cfRule type="duplicateValues" dxfId="2929" priority="441" stopIfTrue="1"/>
    <cfRule type="duplicateValues" dxfId="2928" priority="401" stopIfTrue="1"/>
    <cfRule type="duplicateValues" dxfId="2927" priority="440" stopIfTrue="1"/>
    <cfRule type="duplicateValues" dxfId="2926" priority="366"/>
  </conditionalFormatting>
  <conditionalFormatting sqref="D5:AO5 AQ5:AS5">
    <cfRule type="duplicateValues" dxfId="2925" priority="419" stopIfTrue="1"/>
    <cfRule type="duplicateValues" dxfId="2924" priority="420" stopIfTrue="1"/>
    <cfRule type="duplicateValues" dxfId="2923" priority="473"/>
    <cfRule type="duplicateValues" dxfId="2922" priority="393" stopIfTrue="1"/>
    <cfRule type="duplicateValues" dxfId="2921" priority="392" stopIfTrue="1"/>
    <cfRule type="duplicateValues" dxfId="2920" priority="391" stopIfTrue="1"/>
    <cfRule type="duplicateValues" dxfId="2919" priority="379"/>
    <cfRule type="duplicateValues" dxfId="2918" priority="469" stopIfTrue="1"/>
  </conditionalFormatting>
  <conditionalFormatting sqref="D7:AO7 AQ7:AS7">
    <cfRule type="duplicateValues" dxfId="2917" priority="394" stopIfTrue="1"/>
    <cfRule type="duplicateValues" dxfId="2916" priority="378"/>
    <cfRule type="duplicateValues" dxfId="2915" priority="421" stopIfTrue="1"/>
    <cfRule type="duplicateValues" dxfId="2914" priority="474"/>
    <cfRule type="duplicateValues" dxfId="2913" priority="422" stopIfTrue="1"/>
  </conditionalFormatting>
  <conditionalFormatting sqref="D11:AO11 AQ11:AS11">
    <cfRule type="duplicateValues" dxfId="2912" priority="376"/>
    <cfRule type="duplicateValues" dxfId="2911" priority="395" stopIfTrue="1"/>
    <cfRule type="duplicateValues" dxfId="2910" priority="425" stopIfTrue="1"/>
    <cfRule type="duplicateValues" dxfId="2909" priority="426" stopIfTrue="1"/>
  </conditionalFormatting>
  <conditionalFormatting sqref="D23:AO23 AQ23:AS23">
    <cfRule type="duplicateValues" dxfId="2908" priority="370"/>
    <cfRule type="duplicateValues" dxfId="2907" priority="472" stopIfTrue="1"/>
  </conditionalFormatting>
  <conditionalFormatting sqref="D41:AO41 AQ41:AR41">
    <cfRule type="duplicateValues" dxfId="2906" priority="347"/>
    <cfRule type="duplicateValues" dxfId="2905" priority="348" stopIfTrue="1"/>
    <cfRule type="duplicateValues" dxfId="2904" priority="349" stopIfTrue="1"/>
    <cfRule type="duplicateValues" dxfId="2903" priority="350" stopIfTrue="1"/>
  </conditionalFormatting>
  <conditionalFormatting sqref="D43:AO43 AQ43:AS43">
    <cfRule type="duplicateValues" dxfId="2902" priority="343"/>
    <cfRule type="duplicateValues" dxfId="2901" priority="344" stopIfTrue="1"/>
    <cfRule type="duplicateValues" dxfId="2900" priority="345" stopIfTrue="1"/>
    <cfRule type="duplicateValues" dxfId="2899" priority="346" stopIfTrue="1"/>
  </conditionalFormatting>
  <conditionalFormatting sqref="D53:AO53 AQ53:AS53">
    <cfRule type="duplicateValues" dxfId="2898" priority="356"/>
    <cfRule type="duplicateValues" dxfId="2897" priority="460" stopIfTrue="1"/>
    <cfRule type="duplicateValues" dxfId="2896" priority="461" stopIfTrue="1"/>
    <cfRule type="duplicateValues" dxfId="2895" priority="409" stopIfTrue="1"/>
  </conditionalFormatting>
  <conditionalFormatting sqref="D63:AO63 AQ63:AS63">
    <cfRule type="duplicateValues" dxfId="2894" priority="351"/>
  </conditionalFormatting>
  <conditionalFormatting sqref="D13:AP13 AR13:AS13">
    <cfRule type="duplicateValues" dxfId="2893" priority="375"/>
    <cfRule type="duplicateValues" dxfId="2892" priority="427" stopIfTrue="1"/>
  </conditionalFormatting>
  <conditionalFormatting sqref="D17:AQ17 AS17">
    <cfRule type="duplicateValues" dxfId="2891" priority="373"/>
    <cfRule type="duplicateValues" dxfId="2890" priority="429" stopIfTrue="1"/>
    <cfRule type="duplicateValues" dxfId="2889" priority="428" stopIfTrue="1"/>
    <cfRule type="duplicateValues" dxfId="2888" priority="397" stopIfTrue="1"/>
  </conditionalFormatting>
  <conditionalFormatting sqref="D39:AR39">
    <cfRule type="duplicateValues" dxfId="2887" priority="362"/>
    <cfRule type="duplicateValues" dxfId="2886" priority="449" stopIfTrue="1"/>
    <cfRule type="duplicateValues" dxfId="2885" priority="450" stopIfTrue="1"/>
    <cfRule type="duplicateValues" dxfId="2884" priority="405" stopIfTrue="1"/>
  </conditionalFormatting>
  <conditionalFormatting sqref="D9:AS9">
    <cfRule type="duplicateValues" dxfId="2883" priority="424" stopIfTrue="1"/>
    <cfRule type="duplicateValues" dxfId="2882" priority="423" stopIfTrue="1"/>
    <cfRule type="duplicateValues" dxfId="2881" priority="377"/>
    <cfRule type="duplicateValues" dxfId="2880" priority="417" stopIfTrue="1"/>
  </conditionalFormatting>
  <conditionalFormatting sqref="D25:AS25">
    <cfRule type="duplicateValues" dxfId="2879" priority="369"/>
    <cfRule type="duplicateValues" dxfId="2878" priority="398" stopIfTrue="1"/>
    <cfRule type="duplicateValues" dxfId="2877" priority="435" stopIfTrue="1"/>
    <cfRule type="duplicateValues" dxfId="2876" priority="434" stopIfTrue="1"/>
  </conditionalFormatting>
  <conditionalFormatting sqref="D27:AS27">
    <cfRule type="duplicateValues" dxfId="2875" priority="368"/>
    <cfRule type="duplicateValues" dxfId="2874" priority="399" stopIfTrue="1"/>
    <cfRule type="duplicateValues" dxfId="2873" priority="437" stopIfTrue="1"/>
    <cfRule type="duplicateValues" dxfId="2872" priority="436" stopIfTrue="1"/>
  </conditionalFormatting>
  <conditionalFormatting sqref="D29:AS29">
    <cfRule type="duplicateValues" dxfId="2871" priority="367"/>
    <cfRule type="duplicateValues" dxfId="2870" priority="400" stopIfTrue="1"/>
    <cfRule type="duplicateValues" dxfId="2869" priority="439" stopIfTrue="1"/>
    <cfRule type="duplicateValues" dxfId="2868" priority="438" stopIfTrue="1"/>
  </conditionalFormatting>
  <conditionalFormatting sqref="D47:AS47">
    <cfRule type="duplicateValues" dxfId="2867" priority="454" stopIfTrue="1"/>
    <cfRule type="duplicateValues" dxfId="2866" priority="418" stopIfTrue="1"/>
    <cfRule type="duplicateValues" dxfId="2865" priority="359"/>
    <cfRule type="duplicateValues" dxfId="2864" priority="455" stopIfTrue="1"/>
  </conditionalFormatting>
  <conditionalFormatting sqref="D49:AS49">
    <cfRule type="duplicateValues" dxfId="2863" priority="456" stopIfTrue="1"/>
    <cfRule type="duplicateValues" dxfId="2862" priority="457" stopIfTrue="1"/>
    <cfRule type="duplicateValues" dxfId="2861" priority="358"/>
    <cfRule type="duplicateValues" dxfId="2860" priority="475"/>
    <cfRule type="duplicateValues" dxfId="2859" priority="407" stopIfTrue="1"/>
  </conditionalFormatting>
  <conditionalFormatting sqref="D51:AS51">
    <cfRule type="duplicateValues" dxfId="2858" priority="408" stopIfTrue="1"/>
    <cfRule type="duplicateValues" dxfId="2857" priority="357"/>
    <cfRule type="duplicateValues" dxfId="2856" priority="459" stopIfTrue="1"/>
    <cfRule type="duplicateValues" dxfId="2855" priority="458" stopIfTrue="1"/>
  </conditionalFormatting>
  <conditionalFormatting sqref="D55:AS55">
    <cfRule type="duplicateValues" dxfId="2854" priority="355"/>
    <cfRule type="duplicateValues" dxfId="2853" priority="410" stopIfTrue="1"/>
    <cfRule type="duplicateValues" dxfId="2852" priority="462" stopIfTrue="1"/>
    <cfRule type="duplicateValues" dxfId="2851" priority="463" stopIfTrue="1"/>
  </conditionalFormatting>
  <conditionalFormatting sqref="D57:AS57">
    <cfRule type="duplicateValues" dxfId="2850" priority="354"/>
    <cfRule type="duplicateValues" dxfId="2849" priority="411" stopIfTrue="1"/>
    <cfRule type="duplicateValues" dxfId="2848" priority="465" stopIfTrue="1"/>
    <cfRule type="duplicateValues" dxfId="2847" priority="464" stopIfTrue="1"/>
  </conditionalFormatting>
  <conditionalFormatting sqref="D59:AS59">
    <cfRule type="duplicateValues" dxfId="2846" priority="413" stopIfTrue="1"/>
    <cfRule type="duplicateValues" dxfId="2845" priority="468" stopIfTrue="1"/>
    <cfRule type="duplicateValues" dxfId="2844" priority="353"/>
    <cfRule type="duplicateValues" dxfId="2843" priority="412" stopIfTrue="1"/>
  </conditionalFormatting>
  <conditionalFormatting sqref="D61:AS61">
    <cfRule type="duplicateValues" dxfId="2842" priority="414" stopIfTrue="1"/>
    <cfRule type="duplicateValues" dxfId="2841" priority="466" stopIfTrue="1"/>
    <cfRule type="duplicateValues" dxfId="2840" priority="467" stopIfTrue="1"/>
    <cfRule type="duplicateValues" dxfId="2839" priority="352"/>
  </conditionalFormatting>
  <conditionalFormatting sqref="E15">
    <cfRule type="duplicateValues" dxfId="2838" priority="76" stopIfTrue="1"/>
    <cfRule type="duplicateValues" dxfId="2837" priority="78" stopIfTrue="1"/>
    <cfRule type="duplicateValues" dxfId="2836" priority="77" stopIfTrue="1"/>
    <cfRule type="duplicateValues" dxfId="2835" priority="75"/>
  </conditionalFormatting>
  <conditionalFormatting sqref="H15">
    <cfRule type="duplicateValues" dxfId="2834" priority="72" stopIfTrue="1"/>
    <cfRule type="duplicateValues" dxfId="2833" priority="74" stopIfTrue="1"/>
    <cfRule type="duplicateValues" dxfId="2832" priority="73" stopIfTrue="1"/>
    <cfRule type="duplicateValues" dxfId="2831" priority="71"/>
  </conditionalFormatting>
  <conditionalFormatting sqref="H19">
    <cfRule type="duplicateValues" dxfId="2830" priority="67"/>
    <cfRule type="duplicateValues" dxfId="2829" priority="68" stopIfTrue="1"/>
    <cfRule type="duplicateValues" dxfId="2828" priority="69" stopIfTrue="1"/>
    <cfRule type="duplicateValues" dxfId="2827" priority="70" stopIfTrue="1"/>
  </conditionalFormatting>
  <conditionalFormatting sqref="U35">
    <cfRule type="duplicateValues" dxfId="2826" priority="49"/>
    <cfRule type="duplicateValues" dxfId="2825" priority="50" stopIfTrue="1"/>
    <cfRule type="duplicateValues" dxfId="2824" priority="51" stopIfTrue="1"/>
    <cfRule type="duplicateValues" dxfId="2823" priority="52" stopIfTrue="1"/>
  </conditionalFormatting>
  <conditionalFormatting sqref="U37">
    <cfRule type="duplicateValues" dxfId="2822" priority="48" stopIfTrue="1"/>
    <cfRule type="duplicateValues" dxfId="2821" priority="45"/>
    <cfRule type="duplicateValues" dxfId="2820" priority="46" stopIfTrue="1"/>
    <cfRule type="duplicateValues" dxfId="2819" priority="47" stopIfTrue="1"/>
  </conditionalFormatting>
  <conditionalFormatting sqref="U15:AA15 D15 AS15 AC15:AP15 F15:G15 I15:S15">
    <cfRule type="duplicateValues" dxfId="2818" priority="396" stopIfTrue="1"/>
  </conditionalFormatting>
  <conditionalFormatting sqref="Z47:AG47">
    <cfRule type="duplicateValues" dxfId="2817" priority="382" stopIfTrue="1"/>
  </conditionalFormatting>
  <conditionalFormatting sqref="AB15">
    <cfRule type="duplicateValues" dxfId="2816" priority="79"/>
    <cfRule type="duplicateValues" dxfId="2815" priority="82" stopIfTrue="1"/>
    <cfRule type="duplicateValues" dxfId="2814" priority="81" stopIfTrue="1"/>
    <cfRule type="duplicateValues" dxfId="2813" priority="80" stopIfTrue="1"/>
  </conditionalFormatting>
  <conditionalFormatting sqref="AG45">
    <cfRule type="duplicateValues" dxfId="2812" priority="85" stopIfTrue="1"/>
    <cfRule type="duplicateValues" dxfId="2811" priority="83"/>
    <cfRule type="duplicateValues" dxfId="2810" priority="86" stopIfTrue="1"/>
    <cfRule type="duplicateValues" dxfId="2809" priority="84" stopIfTrue="1"/>
  </conditionalFormatting>
  <conditionalFormatting sqref="AH47:AS47 D47:Y47">
    <cfRule type="duplicateValues" dxfId="2808" priority="390" stopIfTrue="1"/>
  </conditionalFormatting>
  <conditionalFormatting sqref="AJ21">
    <cfRule type="duplicateValues" dxfId="2807" priority="151"/>
    <cfRule type="duplicateValues" dxfId="2806" priority="152" stopIfTrue="1"/>
    <cfRule type="duplicateValues" dxfId="2805" priority="153" stopIfTrue="1"/>
    <cfRule type="duplicateValues" dxfId="2804" priority="154" stopIfTrue="1"/>
  </conditionalFormatting>
  <conditionalFormatting sqref="AJ33">
    <cfRule type="duplicateValues" dxfId="2803" priority="148" stopIfTrue="1"/>
    <cfRule type="duplicateValues" dxfId="2802" priority="149" stopIfTrue="1"/>
    <cfRule type="duplicateValues" dxfId="2801" priority="150" stopIfTrue="1"/>
    <cfRule type="duplicateValues" dxfId="2800" priority="147"/>
  </conditionalFormatting>
  <conditionalFormatting sqref="AM19">
    <cfRule type="duplicateValues" dxfId="2799" priority="66" stopIfTrue="1"/>
    <cfRule type="duplicateValues" dxfId="2798" priority="65" stopIfTrue="1"/>
    <cfRule type="duplicateValues" dxfId="2797" priority="64" stopIfTrue="1"/>
    <cfRule type="duplicateValues" dxfId="2796" priority="63"/>
  </conditionalFormatting>
  <conditionalFormatting sqref="AO9">
    <cfRule type="duplicateValues" dxfId="2795" priority="381" stopIfTrue="1"/>
  </conditionalFormatting>
  <conditionalFormatting sqref="AO31">
    <cfRule type="duplicateValues" dxfId="2794" priority="114" stopIfTrue="1"/>
    <cfRule type="duplicateValues" dxfId="2793" priority="113" stopIfTrue="1"/>
    <cfRule type="duplicateValues" dxfId="2792" priority="112" stopIfTrue="1"/>
    <cfRule type="duplicateValues" dxfId="2791" priority="111"/>
  </conditionalFormatting>
  <conditionalFormatting sqref="AP5">
    <cfRule type="duplicateValues" dxfId="2790" priority="40" stopIfTrue="1"/>
    <cfRule type="duplicateValues" dxfId="2789" priority="37"/>
    <cfRule type="duplicateValues" dxfId="2788" priority="38" stopIfTrue="1"/>
    <cfRule type="duplicateValues" dxfId="2787" priority="39" stopIfTrue="1"/>
  </conditionalFormatting>
  <conditionalFormatting sqref="AP7">
    <cfRule type="duplicateValues" dxfId="2786" priority="1"/>
    <cfRule type="duplicateValues" dxfId="2785" priority="4" stopIfTrue="1"/>
    <cfRule type="duplicateValues" dxfId="2784" priority="3" stopIfTrue="1"/>
    <cfRule type="duplicateValues" dxfId="2783" priority="2" stopIfTrue="1"/>
  </conditionalFormatting>
  <conditionalFormatting sqref="AP11">
    <cfRule type="duplicateValues" dxfId="2782" priority="91"/>
    <cfRule type="duplicateValues" dxfId="2781" priority="92" stopIfTrue="1"/>
    <cfRule type="duplicateValues" dxfId="2780" priority="93" stopIfTrue="1"/>
    <cfRule type="duplicateValues" dxfId="2779" priority="94" stopIfTrue="1"/>
  </conditionalFormatting>
  <conditionalFormatting sqref="AP21">
    <cfRule type="duplicateValues" dxfId="2778" priority="31" stopIfTrue="1"/>
    <cfRule type="duplicateValues" dxfId="2777" priority="32" stopIfTrue="1"/>
    <cfRule type="duplicateValues" dxfId="2776" priority="30" stopIfTrue="1"/>
    <cfRule type="duplicateValues" dxfId="2775" priority="29"/>
  </conditionalFormatting>
  <conditionalFormatting sqref="AP23">
    <cfRule type="duplicateValues" dxfId="2774" priority="27" stopIfTrue="1"/>
    <cfRule type="duplicateValues" dxfId="2773" priority="28" stopIfTrue="1"/>
    <cfRule type="duplicateValues" dxfId="2772" priority="25"/>
    <cfRule type="duplicateValues" dxfId="2771" priority="26" stopIfTrue="1"/>
  </conditionalFormatting>
  <conditionalFormatting sqref="AP41">
    <cfRule type="duplicateValues" dxfId="2770" priority="21"/>
    <cfRule type="duplicateValues" dxfId="2769" priority="22" stopIfTrue="1"/>
    <cfRule type="duplicateValues" dxfId="2768" priority="23" stopIfTrue="1"/>
    <cfRule type="duplicateValues" dxfId="2767" priority="24" stopIfTrue="1"/>
  </conditionalFormatting>
  <conditionalFormatting sqref="AP43">
    <cfRule type="duplicateValues" dxfId="2766" priority="17"/>
    <cfRule type="duplicateValues" dxfId="2765" priority="18" stopIfTrue="1"/>
    <cfRule type="duplicateValues" dxfId="2764" priority="19" stopIfTrue="1"/>
    <cfRule type="duplicateValues" dxfId="2763" priority="20" stopIfTrue="1"/>
  </conditionalFormatting>
  <conditionalFormatting sqref="AP53">
    <cfRule type="duplicateValues" dxfId="2762" priority="13"/>
    <cfRule type="duplicateValues" dxfId="2761" priority="14" stopIfTrue="1"/>
    <cfRule type="duplicateValues" dxfId="2760" priority="15" stopIfTrue="1"/>
    <cfRule type="duplicateValues" dxfId="2759" priority="16" stopIfTrue="1"/>
  </conditionalFormatting>
  <conditionalFormatting sqref="AP63">
    <cfRule type="duplicateValues" dxfId="2758" priority="128" stopIfTrue="1"/>
    <cfRule type="duplicateValues" dxfId="2757" priority="130" stopIfTrue="1"/>
    <cfRule type="duplicateValues" dxfId="2756" priority="129" stopIfTrue="1"/>
    <cfRule type="duplicateValues" dxfId="2755" priority="127"/>
  </conditionalFormatting>
  <conditionalFormatting sqref="AP9:AS9 D9:Q9 S9:AN9 T15">
    <cfRule type="duplicateValues" dxfId="2754" priority="389" stopIfTrue="1"/>
  </conditionalFormatting>
  <conditionalFormatting sqref="AQ13">
    <cfRule type="duplicateValues" dxfId="2753" priority="5"/>
    <cfRule type="duplicateValues" dxfId="2752" priority="6" stopIfTrue="1"/>
    <cfRule type="duplicateValues" dxfId="2751" priority="7" stopIfTrue="1"/>
    <cfRule type="duplicateValues" dxfId="2750" priority="8" stopIfTrue="1"/>
  </conditionalFormatting>
  <conditionalFormatting sqref="AQ15">
    <cfRule type="duplicateValues" dxfId="2749" priority="9"/>
    <cfRule type="duplicateValues" dxfId="2748" priority="12" stopIfTrue="1"/>
    <cfRule type="duplicateValues" dxfId="2747" priority="11" stopIfTrue="1"/>
    <cfRule type="duplicateValues" dxfId="2746" priority="10" stopIfTrue="1"/>
  </conditionalFormatting>
  <conditionalFormatting sqref="AR15">
    <cfRule type="duplicateValues" dxfId="2745" priority="59"/>
    <cfRule type="duplicateValues" dxfId="2744" priority="60" stopIfTrue="1"/>
    <cfRule type="duplicateValues" dxfId="2743" priority="61" stopIfTrue="1"/>
    <cfRule type="duplicateValues" dxfId="2742" priority="62" stopIfTrue="1"/>
  </conditionalFormatting>
  <conditionalFormatting sqref="AR17">
    <cfRule type="duplicateValues" dxfId="2741" priority="57"/>
    <cfRule type="duplicateValues" dxfId="2740" priority="58" stopIfTrue="1"/>
  </conditionalFormatting>
  <conditionalFormatting sqref="AR19">
    <cfRule type="duplicateValues" dxfId="2739" priority="55" stopIfTrue="1"/>
    <cfRule type="duplicateValues" dxfId="2738" priority="54" stopIfTrue="1"/>
    <cfRule type="duplicateValues" dxfId="2737" priority="53"/>
    <cfRule type="duplicateValues" dxfId="2736" priority="56" stopIfTrue="1"/>
  </conditionalFormatting>
  <conditionalFormatting sqref="AS35">
    <cfRule type="duplicateValues" dxfId="2735" priority="89" stopIfTrue="1"/>
    <cfRule type="duplicateValues" dxfId="2734" priority="90" stopIfTrue="1"/>
    <cfRule type="duplicateValues" dxfId="2733" priority="88" stopIfTrue="1"/>
    <cfRule type="duplicateValues" dxfId="2732" priority="87"/>
  </conditionalFormatting>
  <conditionalFormatting sqref="AS37">
    <cfRule type="duplicateValues" dxfId="2731" priority="97"/>
    <cfRule type="duplicateValues" dxfId="2730" priority="100" stopIfTrue="1"/>
    <cfRule type="duplicateValues" dxfId="2729" priority="105" stopIfTrue="1"/>
    <cfRule type="duplicateValues" dxfId="2728" priority="106" stopIfTrue="1"/>
  </conditionalFormatting>
  <conditionalFormatting sqref="AS39">
    <cfRule type="duplicateValues" dxfId="2727" priority="108" stopIfTrue="1"/>
    <cfRule type="duplicateValues" dxfId="2726" priority="107" stopIfTrue="1"/>
    <cfRule type="duplicateValues" dxfId="2725" priority="101" stopIfTrue="1"/>
    <cfRule type="duplicateValues" dxfId="2724" priority="96"/>
  </conditionalFormatting>
  <conditionalFormatting sqref="AS41">
    <cfRule type="duplicateValues" dxfId="2723" priority="110" stopIfTrue="1"/>
    <cfRule type="duplicateValues" dxfId="2722" priority="102" stopIfTrue="1"/>
    <cfRule type="duplicateValues" dxfId="2721" priority="95"/>
    <cfRule type="duplicateValues" dxfId="2720" priority="109" stopIfTrue="1"/>
  </conditionalFormatting>
  <conditionalFormatting sqref="AT5:AU5">
    <cfRule type="duplicateValues" dxfId="2719" priority="1137"/>
  </conditionalFormatting>
  <conditionalFormatting sqref="AT7:AU7">
    <cfRule type="duplicateValues" dxfId="2718" priority="1138"/>
  </conditionalFormatting>
  <conditionalFormatting sqref="AT17:AU17">
    <cfRule type="duplicateValues" dxfId="2717" priority="1084" stopIfTrue="1"/>
  </conditionalFormatting>
  <conditionalFormatting sqref="AT19:AU19">
    <cfRule type="duplicateValues" dxfId="2716" priority="1083" stopIfTrue="1"/>
  </conditionalFormatting>
  <conditionalFormatting sqref="AT21:AU21">
    <cfRule type="duplicateValues" dxfId="2715" priority="1088" stopIfTrue="1"/>
    <cfRule type="duplicateValues" dxfId="2714" priority="1082" stopIfTrue="1"/>
  </conditionalFormatting>
  <conditionalFormatting sqref="AT25:AU25">
    <cfRule type="duplicateValues" dxfId="2713" priority="1081" stopIfTrue="1"/>
  </conditionalFormatting>
  <conditionalFormatting sqref="AT27:AU27">
    <cfRule type="duplicateValues" dxfId="2712" priority="1080" stopIfTrue="1"/>
  </conditionalFormatting>
  <conditionalFormatting sqref="AT29:AU29">
    <cfRule type="duplicateValues" dxfId="2711" priority="1085" stopIfTrue="1"/>
    <cfRule type="duplicateValues" dxfId="2710" priority="1079" stopIfTrue="1"/>
  </conditionalFormatting>
  <conditionalFormatting sqref="AT31:AU31">
    <cfRule type="duplicateValues" dxfId="2709" priority="1087" stopIfTrue="1"/>
    <cfRule type="duplicateValues" dxfId="2708" priority="1078" stopIfTrue="1"/>
  </conditionalFormatting>
  <conditionalFormatting sqref="AT33:AU33">
    <cfRule type="duplicateValues" dxfId="2707" priority="1077" stopIfTrue="1"/>
  </conditionalFormatting>
  <conditionalFormatting sqref="AT35:AU35">
    <cfRule type="duplicateValues" dxfId="2706" priority="1076" stopIfTrue="1"/>
  </conditionalFormatting>
  <conditionalFormatting sqref="AT37:AU37">
    <cfRule type="duplicateValues" dxfId="2705" priority="1075" stopIfTrue="1"/>
  </conditionalFormatting>
  <conditionalFormatting sqref="AT39:AU39">
    <cfRule type="duplicateValues" dxfId="2704" priority="1074" stopIfTrue="1"/>
  </conditionalFormatting>
  <conditionalFormatting sqref="AT41:AU41">
    <cfRule type="duplicateValues" dxfId="2703" priority="1073" stopIfTrue="1"/>
  </conditionalFormatting>
  <conditionalFormatting sqref="AT43:AU43">
    <cfRule type="duplicateValues" dxfId="2702" priority="1072" stopIfTrue="1"/>
  </conditionalFormatting>
  <conditionalFormatting sqref="AT45:AU45">
    <cfRule type="duplicateValues" dxfId="2701" priority="1071" stopIfTrue="1"/>
  </conditionalFormatting>
  <conditionalFormatting sqref="AT47:AU47">
    <cfRule type="duplicateValues" dxfId="2700" priority="1070" stopIfTrue="1"/>
  </conditionalFormatting>
  <conditionalFormatting sqref="AT49:AU49">
    <cfRule type="duplicateValues" dxfId="2699" priority="1139"/>
    <cfRule type="duplicateValues" dxfId="2698" priority="1089" stopIfTrue="1"/>
    <cfRule type="duplicateValues" dxfId="2697" priority="1069" stopIfTrue="1"/>
  </conditionalFormatting>
  <conditionalFormatting sqref="AT51:AU51">
    <cfRule type="duplicateValues" dxfId="2696" priority="1068" stopIfTrue="1"/>
  </conditionalFormatting>
  <conditionalFormatting sqref="AT53:AU53">
    <cfRule type="duplicateValues" dxfId="2695" priority="1067" stopIfTrue="1"/>
  </conditionalFormatting>
  <conditionalFormatting sqref="AT55:AU55">
    <cfRule type="duplicateValues" dxfId="2694" priority="1066" stopIfTrue="1"/>
  </conditionalFormatting>
  <conditionalFormatting sqref="AT57:AU57">
    <cfRule type="duplicateValues" dxfId="2693" priority="1065" stopIfTrue="1"/>
  </conditionalFormatting>
  <conditionalFormatting sqref="AT59:AU59">
    <cfRule type="duplicateValues" dxfId="2692" priority="1064" stopIfTrue="1"/>
    <cfRule type="duplicateValues" dxfId="2691" priority="1086" stopIfTrue="1"/>
  </conditionalFormatting>
  <conditionalFormatting sqref="AT61:AU61">
    <cfRule type="duplicateValues" dxfId="2690" priority="1063" stopIfTrue="1"/>
  </conditionalFormatting>
  <conditionalFormatting sqref="AT63:AU63">
    <cfRule type="duplicateValues" dxfId="2689" priority="1062" stopIfTrue="1"/>
  </conditionalFormatting>
  <conditionalFormatting sqref="AT5:XFD5 A5:B5">
    <cfRule type="duplicateValues" dxfId="2688" priority="780"/>
  </conditionalFormatting>
  <conditionalFormatting sqref="AT19:XFD19 A19:B19">
    <cfRule type="duplicateValues" dxfId="2687" priority="773"/>
  </conditionalFormatting>
  <conditionalFormatting sqref="AT21:XFD21 A21:B21">
    <cfRule type="duplicateValues" dxfId="2686" priority="979"/>
  </conditionalFormatting>
  <conditionalFormatting sqref="AT35:XFD35 A35:B35">
    <cfRule type="duplicateValues" dxfId="2685" priority="765"/>
  </conditionalFormatting>
  <conditionalFormatting sqref="AT41:XFD41 A41:B41">
    <cfRule type="duplicateValues" dxfId="2684" priority="985"/>
  </conditionalFormatting>
  <conditionalFormatting sqref="AT43:XFD43 A43:B43">
    <cfRule type="duplicateValues" dxfId="2683" priority="986"/>
    <cfRule type="duplicateValues" dxfId="2682" priority="761"/>
  </conditionalFormatting>
  <conditionalFormatting sqref="AT45:XFD45 A45:B45">
    <cfRule type="duplicateValues" dxfId="2681" priority="980"/>
  </conditionalFormatting>
  <conditionalFormatting sqref="AT47:XFD47 A47:B47">
    <cfRule type="duplicateValues" dxfId="2680" priority="981"/>
    <cfRule type="duplicateValues" dxfId="2679" priority="759"/>
  </conditionalFormatting>
  <conditionalFormatting sqref="AT49:XFD49 A49:B49">
    <cfRule type="duplicateValues" dxfId="2678" priority="982"/>
  </conditionalFormatting>
  <conditionalFormatting sqref="AT51:XFD51 A51:B51">
    <cfRule type="duplicateValues" dxfId="2677" priority="983"/>
  </conditionalFormatting>
  <conditionalFormatting sqref="AT53:XFD53 A53:B53">
    <cfRule type="duplicateValues" dxfId="2676" priority="984"/>
  </conditionalFormatting>
  <conditionalFormatting sqref="AV21:IX21 A21">
    <cfRule type="duplicateValues" dxfId="2675" priority="1136" stopIfTrue="1"/>
  </conditionalFormatting>
  <conditionalFormatting sqref="AV49:IX49 A49:B49">
    <cfRule type="duplicateValues" dxfId="2674" priority="1132" stopIfTrue="1"/>
  </conditionalFormatting>
  <conditionalFormatting sqref="AV17:XFD17 A17:B17">
    <cfRule type="duplicateValues" dxfId="2673" priority="1131" stopIfTrue="1"/>
  </conditionalFormatting>
  <conditionalFormatting sqref="AV19:XFD19 A19:B19">
    <cfRule type="duplicateValues" dxfId="2672" priority="1130" stopIfTrue="1"/>
  </conditionalFormatting>
  <conditionalFormatting sqref="AV21:XFD21 A21:B21">
    <cfRule type="duplicateValues" dxfId="2671" priority="1129" stopIfTrue="1"/>
  </conditionalFormatting>
  <conditionalFormatting sqref="AV25:XFD25 A25:B25">
    <cfRule type="duplicateValues" dxfId="2670" priority="1128" stopIfTrue="1"/>
  </conditionalFormatting>
  <conditionalFormatting sqref="AV27:XFD27 A27:B27">
    <cfRule type="duplicateValues" dxfId="2669" priority="1127" stopIfTrue="1"/>
  </conditionalFormatting>
  <conditionalFormatting sqref="AV29:XFD29 A29:B29">
    <cfRule type="duplicateValues" dxfId="2668" priority="1133" stopIfTrue="1"/>
    <cfRule type="duplicateValues" dxfId="2667" priority="1126" stopIfTrue="1"/>
  </conditionalFormatting>
  <conditionalFormatting sqref="AV31:XFD31 A31:B31">
    <cfRule type="duplicateValues" dxfId="2666" priority="1135" stopIfTrue="1"/>
    <cfRule type="duplicateValues" dxfId="2665" priority="1125" stopIfTrue="1"/>
  </conditionalFormatting>
  <conditionalFormatting sqref="AV33:XFD33 A33:B33">
    <cfRule type="duplicateValues" dxfId="2664" priority="1124" stopIfTrue="1"/>
  </conditionalFormatting>
  <conditionalFormatting sqref="AV35:XFD35 A35:B35">
    <cfRule type="duplicateValues" dxfId="2663" priority="1123" stopIfTrue="1"/>
  </conditionalFormatting>
  <conditionalFormatting sqref="AV37:XFD37 A37:B37">
    <cfRule type="duplicateValues" dxfId="2662" priority="1122" stopIfTrue="1"/>
  </conditionalFormatting>
  <conditionalFormatting sqref="AV39:XFD39 A39:B39">
    <cfRule type="duplicateValues" dxfId="2661" priority="1121" stopIfTrue="1"/>
  </conditionalFormatting>
  <conditionalFormatting sqref="AV41:XFD41 A41:B41">
    <cfRule type="duplicateValues" dxfId="2660" priority="1120" stopIfTrue="1"/>
  </conditionalFormatting>
  <conditionalFormatting sqref="AV43:XFD43 A43:B43">
    <cfRule type="duplicateValues" dxfId="2659" priority="1119" stopIfTrue="1"/>
  </conditionalFormatting>
  <conditionalFormatting sqref="AV45:XFD45 A45:B45">
    <cfRule type="duplicateValues" dxfId="2658" priority="1118" stopIfTrue="1"/>
  </conditionalFormatting>
  <conditionalFormatting sqref="AV47:XFD47 A47:B47">
    <cfRule type="duplicateValues" dxfId="2657" priority="1117" stopIfTrue="1"/>
  </conditionalFormatting>
  <conditionalFormatting sqref="AV49:XFD49 A49:B49">
    <cfRule type="duplicateValues" dxfId="2656" priority="1116" stopIfTrue="1"/>
  </conditionalFormatting>
  <conditionalFormatting sqref="AV51:XFD51 A51:B51">
    <cfRule type="duplicateValues" dxfId="2655" priority="1115" stopIfTrue="1"/>
  </conditionalFormatting>
  <conditionalFormatting sqref="AV53:XFD53 A53:B53">
    <cfRule type="duplicateValues" dxfId="2654" priority="1114" stopIfTrue="1"/>
  </conditionalFormatting>
  <conditionalFormatting sqref="AV55:XFD55 A55:B55">
    <cfRule type="duplicateValues" dxfId="2653" priority="1113" stopIfTrue="1"/>
  </conditionalFormatting>
  <conditionalFormatting sqref="AV57:XFD57 A57:B57">
    <cfRule type="duplicateValues" dxfId="2652" priority="1112" stopIfTrue="1"/>
  </conditionalFormatting>
  <conditionalFormatting sqref="AV59:XFD59 A59:B59">
    <cfRule type="duplicateValues" dxfId="2651" priority="1134" stopIfTrue="1"/>
    <cfRule type="duplicateValues" dxfId="2650" priority="1111" stopIfTrue="1"/>
  </conditionalFormatting>
  <conditionalFormatting sqref="AV61:XFD61 A61:B61">
    <cfRule type="duplicateValues" dxfId="2649" priority="1110" stopIfTrue="1"/>
  </conditionalFormatting>
  <conditionalFormatting sqref="AV63:XFD63 A63:B63">
    <cfRule type="duplicateValues" dxfId="2648" priority="1109" stopIfTrue="1"/>
  </conditionalFormatting>
  <pageMargins left="0.2" right="0.2" top="0.2" bottom="0.2" header="0.2" footer="0.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AS64"/>
  <sheetViews>
    <sheetView topLeftCell="Z39" workbookViewId="0">
      <selection activeCell="D4" sqref="D4:AS63"/>
    </sheetView>
  </sheetViews>
  <sheetFormatPr defaultColWidth="9.25" defaultRowHeight="11.5"/>
  <sheetData>
    <row r="2" spans="1:45" ht="12" thickBot="1"/>
    <row r="3" spans="1:45" ht="15.5" thickBot="1">
      <c r="A3" s="1" t="s">
        <v>0</v>
      </c>
      <c r="B3" s="50" t="s">
        <v>1</v>
      </c>
      <c r="C3" s="51" t="s">
        <v>32</v>
      </c>
      <c r="D3" s="123" t="s">
        <v>62</v>
      </c>
      <c r="E3" s="124" t="s">
        <v>63</v>
      </c>
      <c r="F3" s="124" t="s">
        <v>64</v>
      </c>
      <c r="G3" s="124" t="s">
        <v>65</v>
      </c>
      <c r="H3" s="124" t="s">
        <v>66</v>
      </c>
      <c r="I3" s="124" t="s">
        <v>67</v>
      </c>
      <c r="J3" s="124" t="s">
        <v>68</v>
      </c>
      <c r="K3" s="124" t="s">
        <v>69</v>
      </c>
      <c r="L3" s="124" t="s">
        <v>70</v>
      </c>
      <c r="M3" s="124" t="s">
        <v>62</v>
      </c>
      <c r="N3" s="124" t="s">
        <v>34</v>
      </c>
      <c r="O3" s="124" t="s">
        <v>35</v>
      </c>
      <c r="P3" s="124" t="s">
        <v>170</v>
      </c>
      <c r="Q3" s="124" t="s">
        <v>171</v>
      </c>
      <c r="R3" s="124" t="s">
        <v>71</v>
      </c>
      <c r="S3" s="124" t="s">
        <v>36</v>
      </c>
      <c r="T3" s="124" t="s">
        <v>37</v>
      </c>
      <c r="U3" s="124" t="s">
        <v>38</v>
      </c>
      <c r="V3" s="124" t="s">
        <v>39</v>
      </c>
      <c r="W3" s="124" t="s">
        <v>40</v>
      </c>
      <c r="X3" s="124" t="s">
        <v>41</v>
      </c>
      <c r="Y3" s="124" t="s">
        <v>42</v>
      </c>
      <c r="Z3" s="162" t="s">
        <v>43</v>
      </c>
      <c r="AA3" s="162" t="s">
        <v>44</v>
      </c>
      <c r="AB3" s="162" t="s">
        <v>36</v>
      </c>
      <c r="AC3" s="162" t="s">
        <v>46</v>
      </c>
      <c r="AD3" s="162" t="s">
        <v>47</v>
      </c>
      <c r="AE3" s="162" t="s">
        <v>72</v>
      </c>
      <c r="AF3" s="162" t="s">
        <v>311</v>
      </c>
      <c r="AG3" s="162" t="s">
        <v>312</v>
      </c>
      <c r="AH3" s="162" t="s">
        <v>313</v>
      </c>
      <c r="AI3" s="162" t="s">
        <v>314</v>
      </c>
      <c r="AJ3" s="162" t="s">
        <v>315</v>
      </c>
      <c r="AK3" s="162" t="s">
        <v>316</v>
      </c>
      <c r="AL3" s="162" t="s">
        <v>317</v>
      </c>
      <c r="AM3" s="162" t="s">
        <v>318</v>
      </c>
      <c r="AN3" s="162" t="s">
        <v>319</v>
      </c>
      <c r="AO3" s="162" t="s">
        <v>320</v>
      </c>
      <c r="AP3" s="162" t="s">
        <v>321</v>
      </c>
      <c r="AQ3" s="162" t="s">
        <v>322</v>
      </c>
      <c r="AR3" s="162" t="s">
        <v>73</v>
      </c>
      <c r="AS3" s="163" t="s">
        <v>74</v>
      </c>
    </row>
    <row r="4" spans="1:45" ht="12" thickTop="1">
      <c r="A4" s="241" t="s">
        <v>2</v>
      </c>
      <c r="B4" s="242">
        <v>1</v>
      </c>
      <c r="C4" s="243" t="s">
        <v>151</v>
      </c>
      <c r="D4" s="131">
        <f>'TKB CHIỀU'!D4</f>
        <v>0</v>
      </c>
      <c r="E4" s="131">
        <f>'TKB CHIỀU'!E4</f>
        <v>0</v>
      </c>
      <c r="F4" s="131">
        <f>'TKB CHIỀU'!F4</f>
        <v>0</v>
      </c>
      <c r="G4" s="131">
        <f>'TKB CHIỀU'!G4</f>
        <v>0</v>
      </c>
      <c r="H4" s="131">
        <f>'TKB CHIỀU'!H4</f>
        <v>0</v>
      </c>
      <c r="I4" s="131">
        <f>'TKB CHIỀU'!I4</f>
        <v>0</v>
      </c>
      <c r="J4" s="131">
        <f>'TKB CHIỀU'!J4</f>
        <v>0</v>
      </c>
      <c r="K4" s="131">
        <f>'TKB CHIỀU'!K4</f>
        <v>0</v>
      </c>
      <c r="L4" s="131">
        <f>'TKB CHIỀU'!L4</f>
        <v>0</v>
      </c>
      <c r="M4" s="131">
        <f>'TKB CHIỀU'!M4</f>
        <v>0</v>
      </c>
      <c r="N4" s="131">
        <f>'TKB CHIỀU'!N4</f>
        <v>0</v>
      </c>
      <c r="O4" s="131">
        <f>'TKB CHIỀU'!O4</f>
        <v>0</v>
      </c>
      <c r="P4" s="131">
        <f>'TKB CHIỀU'!P4</f>
        <v>0</v>
      </c>
      <c r="Q4" s="131">
        <f>'TKB CHIỀU'!Q4</f>
        <v>0</v>
      </c>
      <c r="R4" s="131">
        <f>'TKB CHIỀU'!R4</f>
        <v>0</v>
      </c>
      <c r="S4" s="132">
        <f>'TKB CHIỀU'!S4</f>
        <v>0</v>
      </c>
      <c r="T4" s="132">
        <f>'TKB CHIỀU'!T4</f>
        <v>0</v>
      </c>
      <c r="U4" s="132">
        <f>'TKB CHIỀU'!U4</f>
        <v>0</v>
      </c>
      <c r="V4" s="132">
        <f>'TKB CHIỀU'!V4</f>
        <v>0</v>
      </c>
      <c r="W4" s="132">
        <f>'TKB CHIỀU'!W4</f>
        <v>0</v>
      </c>
      <c r="X4" s="132">
        <f>'TKB CHIỀU'!X4</f>
        <v>0</v>
      </c>
      <c r="Y4" s="132">
        <f>'TKB CHIỀU'!Y4</f>
        <v>0</v>
      </c>
      <c r="Z4" s="132">
        <f>'TKB CHIỀU'!Z4</f>
        <v>0</v>
      </c>
      <c r="AA4" s="132">
        <f>'TKB CHIỀU'!AA4</f>
        <v>0</v>
      </c>
      <c r="AB4" s="132">
        <f>'TKB CHIỀU'!AB4</f>
        <v>0</v>
      </c>
      <c r="AC4" s="132">
        <f>'TKB CHIỀU'!AC4</f>
        <v>0</v>
      </c>
      <c r="AD4" s="132">
        <f>'TKB CHIỀU'!AD4</f>
        <v>0</v>
      </c>
      <c r="AE4" s="132">
        <f>'TKB CHIỀU'!AE4</f>
        <v>0</v>
      </c>
      <c r="AF4" s="132" t="str">
        <f>'TKB CHIỀU'!AF4</f>
        <v>NGỮ VĂN</v>
      </c>
      <c r="AG4" s="132" t="str">
        <f>'TKB CHIỀU'!AG4</f>
        <v>TIN HỌC</v>
      </c>
      <c r="AH4" s="132" t="str">
        <f>'TKB CHIỀU'!AH4</f>
        <v>LSĐL-S</v>
      </c>
      <c r="AI4" s="132" t="str">
        <f>'TKB CHIỀU'!AI4</f>
        <v>NGỮ VĂN</v>
      </c>
      <c r="AJ4" s="132" t="str">
        <f>'TKB CHIỀU'!AJ4</f>
        <v>NGỮ VĂN</v>
      </c>
      <c r="AK4" s="132" t="str">
        <f>'TKB CHIỀU'!AK4</f>
        <v>TOÁN</v>
      </c>
      <c r="AL4" s="132" t="str">
        <f>'TKB CHIỀU'!AL4</f>
        <v>TIẾNG ANH</v>
      </c>
      <c r="AM4" s="132" t="str">
        <f>'TKB CHIỀU'!AM4</f>
        <v>NGỮ VĂN</v>
      </c>
      <c r="AN4" s="132" t="str">
        <f>'TKB CHIỀU'!AN4</f>
        <v>TIN HỌC</v>
      </c>
      <c r="AO4" s="132" t="str">
        <f>'TKB CHIỀU'!AO4</f>
        <v>GDĐP</v>
      </c>
      <c r="AP4" s="132" t="str">
        <f>'TKB CHIỀU'!AP4</f>
        <v>LSĐL-S</v>
      </c>
      <c r="AQ4" s="132" t="str">
        <f>'TKB CHIỀU'!AQ4</f>
        <v>NGỮ VĂN</v>
      </c>
      <c r="AR4" s="132" t="str">
        <f>'TKB CHIỀU'!AR4</f>
        <v>TIẾNG ANH</v>
      </c>
      <c r="AS4" s="132">
        <f>'TKB CHIỀU'!AS4</f>
        <v>0</v>
      </c>
    </row>
    <row r="5" spans="1:45">
      <c r="A5" s="229"/>
      <c r="B5" s="232"/>
      <c r="C5" s="234"/>
      <c r="D5" s="133" t="str">
        <f>_xlfn.IFNA(VLOOKUP('TKB CHIỀU'!D5,DS!$A:$B,2,0),"")</f>
        <v/>
      </c>
      <c r="E5" s="133" t="str">
        <f>_xlfn.IFNA(VLOOKUP('TKB CHIỀU'!E5,DS!$A:$B,2,0),"")</f>
        <v/>
      </c>
      <c r="F5" s="133" t="str">
        <f>_xlfn.IFNA(VLOOKUP('TKB CHIỀU'!F5,DS!$A:$B,2,0),"")</f>
        <v/>
      </c>
      <c r="G5" s="133" t="str">
        <f>_xlfn.IFNA(VLOOKUP('TKB CHIỀU'!G5,DS!$A:$B,2,0),"")</f>
        <v/>
      </c>
      <c r="H5" s="133" t="str">
        <f>_xlfn.IFNA(VLOOKUP('TKB CHIỀU'!H5,DS!$A:$B,2,0),"")</f>
        <v/>
      </c>
      <c r="I5" s="133" t="str">
        <f>_xlfn.IFNA(VLOOKUP('TKB CHIỀU'!I5,DS!$A:$B,2,0),"")</f>
        <v/>
      </c>
      <c r="J5" s="133" t="str">
        <f>_xlfn.IFNA(VLOOKUP('TKB CHIỀU'!J5,DS!$A:$B,2,0),"")</f>
        <v/>
      </c>
      <c r="K5" s="133" t="str">
        <f>_xlfn.IFNA(VLOOKUP('TKB CHIỀU'!K5,DS!$A:$B,2,0),"")</f>
        <v/>
      </c>
      <c r="L5" s="133" t="str">
        <f>_xlfn.IFNA(VLOOKUP('TKB CHIỀU'!L5,DS!$A:$B,2,0),"")</f>
        <v/>
      </c>
      <c r="M5" s="133" t="str">
        <f>_xlfn.IFNA(VLOOKUP('TKB CHIỀU'!M5,DS!$A:$B,2,0),"")</f>
        <v/>
      </c>
      <c r="N5" s="133" t="str">
        <f>_xlfn.IFNA(VLOOKUP('TKB CHIỀU'!N5,DS!$A:$B,2,0),"")</f>
        <v/>
      </c>
      <c r="O5" s="133" t="str">
        <f>_xlfn.IFNA(VLOOKUP('TKB CHIỀU'!O5,DS!$A:$B,2,0),"")</f>
        <v/>
      </c>
      <c r="P5" s="133" t="str">
        <f>_xlfn.IFNA(VLOOKUP('TKB CHIỀU'!P5,DS!$A:$B,2,0),"")</f>
        <v/>
      </c>
      <c r="Q5" s="134" t="str">
        <f>_xlfn.IFNA(VLOOKUP('TKB CHIỀU'!Q5,DS!$A:$B,2,0),"")</f>
        <v/>
      </c>
      <c r="R5" s="134" t="str">
        <f>_xlfn.IFNA(VLOOKUP('TKB CHIỀU'!R5,DS!$A:$B,2,0),"")</f>
        <v/>
      </c>
      <c r="S5" s="134" t="str">
        <f>_xlfn.IFNA(VLOOKUP('TKB CHIỀU'!S5,DS!$A:$B,2,0),"")</f>
        <v/>
      </c>
      <c r="T5" s="134" t="str">
        <f>_xlfn.IFNA(VLOOKUP('TKB CHIỀU'!T5,DS!$A:$B,2,0),"")</f>
        <v/>
      </c>
      <c r="U5" s="134" t="str">
        <f>_xlfn.IFNA(VLOOKUP('TKB CHIỀU'!U5,DS!$A:$B,2,0),"")</f>
        <v/>
      </c>
      <c r="V5" s="134" t="str">
        <f>_xlfn.IFNA(VLOOKUP('TKB CHIỀU'!V5,DS!$A:$B,2,0),"")</f>
        <v/>
      </c>
      <c r="W5" s="134" t="str">
        <f>_xlfn.IFNA(VLOOKUP('TKB CHIỀU'!W5,DS!$A:$B,2,0),"")</f>
        <v/>
      </c>
      <c r="X5" s="134" t="str">
        <f>_xlfn.IFNA(VLOOKUP('TKB CHIỀU'!X5,DS!$A:$B,2,0),"")</f>
        <v/>
      </c>
      <c r="Y5" s="134" t="str">
        <f>_xlfn.IFNA(VLOOKUP('TKB CHIỀU'!Y5,DS!$A:$B,2,0),"")</f>
        <v/>
      </c>
      <c r="Z5" s="134" t="str">
        <f>_xlfn.IFNA(VLOOKUP('TKB CHIỀU'!Z5,DS!$A:$B,2,0),"")</f>
        <v/>
      </c>
      <c r="AA5" s="134" t="str">
        <f>_xlfn.IFNA(VLOOKUP('TKB CHIỀU'!AA5,DS!$A:$B,2,0),"")</f>
        <v/>
      </c>
      <c r="AB5" s="134" t="str">
        <f>_xlfn.IFNA(VLOOKUP('TKB CHIỀU'!AB5,DS!$A:$B,2,0),"")</f>
        <v/>
      </c>
      <c r="AC5" s="134" t="str">
        <f>_xlfn.IFNA(VLOOKUP('TKB CHIỀU'!AC5,DS!$A:$B,2,0),"")</f>
        <v/>
      </c>
      <c r="AD5" s="134" t="str">
        <f>_xlfn.IFNA(VLOOKUP('TKB CHIỀU'!AD5,DS!$A:$B,2,0),"")</f>
        <v/>
      </c>
      <c r="AE5" s="134" t="str">
        <f>_xlfn.IFNA(VLOOKUP('TKB CHIỀU'!AE5,DS!$A:$B,2,0),"")</f>
        <v/>
      </c>
      <c r="AF5" s="134" t="str">
        <f>_xlfn.IFNA(VLOOKUP('TKB CHIỀU'!AF5,DS!$A:$B,2,0),"")</f>
        <v>NP Thanh</v>
      </c>
      <c r="AG5" s="134" t="str">
        <f>_xlfn.IFNA(VLOOKUP('TKB CHIỀU'!AG5,DS!$A:$B,2,0),"")</f>
        <v>LP Thảo</v>
      </c>
      <c r="AH5" s="134" t="str">
        <f>_xlfn.IFNA(VLOOKUP('TKB CHIỀU'!AH5,DS!$A:$B,2,0),"")</f>
        <v>ĐTH Nga</v>
      </c>
      <c r="AI5" s="134" t="str">
        <f>_xlfn.IFNA(VLOOKUP('TKB CHIỀU'!AI5,DS!$A:$B,2,0),"")</f>
        <v>ĐA Thảo</v>
      </c>
      <c r="AJ5" s="134" t="str">
        <f>_xlfn.IFNA(VLOOKUP('TKB CHIỀU'!AJ5,DS!$A:$B,2,0),"")</f>
        <v>NTP Lan B</v>
      </c>
      <c r="AK5" s="134" t="str">
        <f>_xlfn.IFNA(VLOOKUP('TKB CHIỀU'!AK5,DS!$A:$B,2,0),"")</f>
        <v>PT Hương</v>
      </c>
      <c r="AL5" s="134" t="str">
        <f>_xlfn.IFNA(VLOOKUP('TKB CHIỀU'!AL5,DS!$A:$B,2,0),"")</f>
        <v>NPH Anh</v>
      </c>
      <c r="AM5" s="134" t="str">
        <f>_xlfn.IFNA(VLOOKUP('TKB CHIỀU'!AM5,DS!$A:$B,2,0),"")</f>
        <v>TTM Hương</v>
      </c>
      <c r="AN5" s="134" t="str">
        <f>_xlfn.IFNA(VLOOKUP('TKB CHIỀU'!AN5,DS!$A:$B,2,0),"")</f>
        <v>NT Kỳ</v>
      </c>
      <c r="AO5" s="134" t="str">
        <f>_xlfn.IFNA(VLOOKUP('TKB CHIỀU'!AO5,DS!$A:$B,2,0),"")</f>
        <v>NTP Lan A</v>
      </c>
      <c r="AP5" s="134" t="str">
        <f>_xlfn.IFNA(VLOOKUP('TKB CHIỀU'!AP5,DS!$A:$B,2,0),"")</f>
        <v>LT Thoa</v>
      </c>
      <c r="AQ5" s="135" t="str">
        <f>_xlfn.IFNA(VLOOKUP('TKB CHIỀU'!AQ5,DS!$A:$B,2,0),"")</f>
        <v>ĐT Thủy</v>
      </c>
      <c r="AR5" s="134" t="str">
        <f>_xlfn.IFNA(VLOOKUP('TKB CHIỀU'!AR5,DS!$A:$B,2,0),"")</f>
        <v>NTH Mai</v>
      </c>
      <c r="AS5" s="134" t="str">
        <f>_xlfn.IFNA(VLOOKUP('TKB CHIỀU'!AS5,DS!$A:$B,2,0),"")</f>
        <v/>
      </c>
    </row>
    <row r="6" spans="1:45">
      <c r="A6" s="229"/>
      <c r="B6" s="66">
        <v>2</v>
      </c>
      <c r="C6" s="235" t="s">
        <v>159</v>
      </c>
      <c r="D6" s="131" t="str">
        <f>'TKB CHIỀU'!D6</f>
        <v>TIẾNG ANH</v>
      </c>
      <c r="E6" s="131" t="str">
        <f>'TKB CHIỀU'!E6</f>
        <v>TIN HỌC</v>
      </c>
      <c r="F6" s="131" t="str">
        <f>'TKB CHIỀU'!F6</f>
        <v>NĂNG KHIẾU</v>
      </c>
      <c r="G6" s="131" t="str">
        <f>'TKB CHIỀU'!G6</f>
        <v>LSĐL-S</v>
      </c>
      <c r="H6" s="131" t="str">
        <f>'TKB CHIỀU'!H6</f>
        <v>NGỮ VĂN</v>
      </c>
      <c r="I6" s="131" t="str">
        <f>'TKB CHIỀU'!I6</f>
        <v>LSĐL-S</v>
      </c>
      <c r="J6" s="131" t="str">
        <f>'TKB CHIỀU'!J6</f>
        <v>GDCD</v>
      </c>
      <c r="K6" s="131" t="str">
        <f>'TKB CHIỀU'!K6</f>
        <v>GDĐP</v>
      </c>
      <c r="L6" s="131" t="str">
        <f>'TKB CHIỀU'!L6</f>
        <v>TIẾNG ANH</v>
      </c>
      <c r="M6" s="131" t="str">
        <f>'TKB CHIỀU'!M6</f>
        <v>GDCD</v>
      </c>
      <c r="N6" s="131" t="str">
        <f>'TKB CHIỀU'!N6</f>
        <v>TIN HỌC</v>
      </c>
      <c r="O6" s="131" t="str">
        <f>'TKB CHIỀU'!O6</f>
        <v>TOÁN</v>
      </c>
      <c r="P6" s="131" t="str">
        <f>'TKB CHIỀU'!P6</f>
        <v>NGỮ VĂN</v>
      </c>
      <c r="Q6" s="136" t="str">
        <f>'TKB CHIỀU'!Q6</f>
        <v>KHTN</v>
      </c>
      <c r="R6" s="136" t="str">
        <f>'TKB CHIỀU'!R6</f>
        <v>TOÁN PHÁP</v>
      </c>
      <c r="S6" s="136" t="str">
        <f>'TKB CHIỀU'!S6</f>
        <v>GDTC</v>
      </c>
      <c r="T6" s="136" t="str">
        <f>'TKB CHIỀU'!T6</f>
        <v>KHTN-H</v>
      </c>
      <c r="U6" s="136" t="str">
        <f>'TKB CHIỀU'!U6</f>
        <v>LSĐL-Đ</v>
      </c>
      <c r="V6" s="136" t="str">
        <f>'TKB CHIỀU'!V6</f>
        <v>NGỮ VĂN</v>
      </c>
      <c r="W6" s="136" t="str">
        <f>'TKB CHIỀU'!W6</f>
        <v>TOÁN</v>
      </c>
      <c r="X6" s="136" t="str">
        <f>'TKB CHIỀU'!X6</f>
        <v>GDCD</v>
      </c>
      <c r="Y6" s="136" t="str">
        <f>'TKB CHIỀU'!Y6</f>
        <v>LSĐL-Đ</v>
      </c>
      <c r="Z6" s="136" t="str">
        <f>'TKB CHIỀU'!Z6</f>
        <v>TIẾNG ANH</v>
      </c>
      <c r="AA6" s="136" t="str">
        <f>'TKB CHIỀU'!AA6</f>
        <v>NGỮ VĂN</v>
      </c>
      <c r="AB6" s="136" t="str">
        <f>'TKB CHIỀU'!AB6</f>
        <v>NGỮ VĂN</v>
      </c>
      <c r="AC6" s="136" t="str">
        <f>'TKB CHIỀU'!AC6</f>
        <v>GDĐP</v>
      </c>
      <c r="AD6" s="136" t="str">
        <f>'TKB CHIỀU'!AD6</f>
        <v>LSĐL-Đ</v>
      </c>
      <c r="AE6" s="136" t="str">
        <f>'TKB CHIỀU'!AE6</f>
        <v>TIẾNG PHÁP</v>
      </c>
      <c r="AF6" s="136" t="str">
        <f>'TKB CHIỀU'!AF6</f>
        <v>NGỮ VĂN</v>
      </c>
      <c r="AG6" s="136" t="str">
        <f>'TKB CHIỀU'!AG6</f>
        <v>KHTN-H</v>
      </c>
      <c r="AH6" s="136" t="str">
        <f>'TKB CHIỀU'!AH6</f>
        <v>CÔNG NGHỆ</v>
      </c>
      <c r="AI6" s="136" t="str">
        <f>'TKB CHIỀU'!AI6</f>
        <v>GDTC</v>
      </c>
      <c r="AJ6" s="136" t="str">
        <f>'TKB CHIỀU'!AJ6</f>
        <v>NGỮ VĂN</v>
      </c>
      <c r="AK6" s="136" t="str">
        <f>'TKB CHIỀU'!AK6</f>
        <v>KHTN-H</v>
      </c>
      <c r="AL6" s="136" t="str">
        <f>'TKB CHIỀU'!AL6</f>
        <v>LSĐL-S</v>
      </c>
      <c r="AM6" s="136" t="str">
        <f>'TKB CHIỀU'!AM6</f>
        <v>NGỮ VĂN</v>
      </c>
      <c r="AN6" s="136" t="str">
        <f>'TKB CHIỀU'!AN6</f>
        <v>LSĐL-S</v>
      </c>
      <c r="AO6" s="136" t="str">
        <f>'TKB CHIỀU'!AO6</f>
        <v>CÔNG NGHỆ</v>
      </c>
      <c r="AP6" s="136" t="str">
        <f>'TKB CHIỀU'!AP6</f>
        <v>TIẾNG ANH</v>
      </c>
      <c r="AQ6" s="137" t="str">
        <f>'TKB CHIỀU'!AQ6</f>
        <v>TOÁN</v>
      </c>
      <c r="AR6" s="136" t="str">
        <f>'TKB CHIỀU'!AR6</f>
        <v>TIẾNG ANH</v>
      </c>
      <c r="AS6" s="136" t="str">
        <f>'TKB CHIỀU'!AS6</f>
        <v>TIẾNG PHÁP</v>
      </c>
    </row>
    <row r="7" spans="1:45">
      <c r="A7" s="229"/>
      <c r="B7" s="161"/>
      <c r="C7" s="234"/>
      <c r="D7" s="133" t="str">
        <f>_xlfn.IFNA(VLOOKUP('TKB CHIỀU'!D7,DS!$A:$B,2,0),"")</f>
        <v>TM Hằng</v>
      </c>
      <c r="E7" s="133" t="str">
        <f>_xlfn.IFNA(VLOOKUP('TKB CHIỀU'!E7,DS!$A:$B,2,0),"")</f>
        <v>VT Hà</v>
      </c>
      <c r="F7" s="133" t="str">
        <f>_xlfn.IFNA(VLOOKUP('TKB CHIỀU'!F7,DS!$A:$B,2,0),"")</f>
        <v>NTH Ngọc</v>
      </c>
      <c r="G7" s="133" t="str">
        <f>_xlfn.IFNA(VLOOKUP('TKB CHIỀU'!G7,DS!$A:$B,2,0),"")</f>
        <v>ĐT Năng</v>
      </c>
      <c r="H7" s="133" t="str">
        <f>_xlfn.IFNA(VLOOKUP('TKB CHIỀU'!H7,DS!$A:$B,2,0),"")</f>
        <v>NT Nga</v>
      </c>
      <c r="I7" s="133" t="str">
        <f>_xlfn.IFNA(VLOOKUP('TKB CHIỀU'!I7,DS!$A:$B,2,0),"")</f>
        <v>VTT Nhàn</v>
      </c>
      <c r="J7" s="133" t="str">
        <f>_xlfn.IFNA(VLOOKUP('TKB CHIỀU'!J7,DS!$A:$B,2,0),"")</f>
        <v>NTT Hạnh</v>
      </c>
      <c r="K7" s="133" t="str">
        <f>_xlfn.IFNA(VLOOKUP('TKB CHIỀU'!K7,DS!$A:$B,2,0),"")</f>
        <v>ĐA Thảo</v>
      </c>
      <c r="L7" s="133" t="str">
        <f>_xlfn.IFNA(VLOOKUP('TKB CHIỀU'!L7,DS!$A:$B,2,0),"")</f>
        <v>TT Hiền</v>
      </c>
      <c r="M7" s="133" t="str">
        <f>_xlfn.IFNA(VLOOKUP('TKB CHIỀU'!M7,DS!$A:$B,2,0),"")</f>
        <v>NB Châu</v>
      </c>
      <c r="N7" s="133" t="str">
        <f>_xlfn.IFNA(VLOOKUP('TKB CHIỀU'!N7,DS!$A:$B,2,0),"")</f>
        <v>LM Tâm</v>
      </c>
      <c r="O7" s="133" t="str">
        <f>_xlfn.IFNA(VLOOKUP('TKB CHIỀU'!O7,DS!$A:$B,2,0),"")</f>
        <v>NB Vân</v>
      </c>
      <c r="P7" s="133" t="str">
        <f>_xlfn.IFNA(VLOOKUP('TKB CHIỀU'!P7,DS!$A:$B,2,0),"")</f>
        <v>NH Lê</v>
      </c>
      <c r="Q7" s="134" t="str">
        <f>_xlfn.IFNA(VLOOKUP('TKB CHIỀU'!Q7,DS!$A:$B,2,0),"")</f>
        <v>NTN Liên</v>
      </c>
      <c r="R7" s="134" t="str">
        <f>_xlfn.IFNA(VLOOKUP('TKB CHIỀU'!R7,DS!$A:$B,2,0),"")</f>
        <v>ĐT Đức</v>
      </c>
      <c r="S7" s="134" t="str">
        <f>_xlfn.IFNA(VLOOKUP('TKB CHIỀU'!S7,DS!$A:$B,2,0),"")</f>
        <v>NTP Lan TD</v>
      </c>
      <c r="T7" s="134" t="str">
        <f>_xlfn.IFNA(VLOOKUP('TKB CHIỀU'!T7,DS!$A:$B,2,0),"")</f>
        <v>TT Loan</v>
      </c>
      <c r="U7" s="134" t="str">
        <f>_xlfn.IFNA(VLOOKUP('TKB CHIỀU'!U7,DS!$A:$B,2,0),"")</f>
        <v>ĐD Định</v>
      </c>
      <c r="V7" s="134" t="str">
        <f>_xlfn.IFNA(VLOOKUP('TKB CHIỀU'!V7,DS!$A:$B,2,0),"")</f>
        <v>TT Thuỳ</v>
      </c>
      <c r="W7" s="134" t="str">
        <f>_xlfn.IFNA(VLOOKUP('TKB CHIỀU'!W7,DS!$A:$B,2,0),"")</f>
        <v>PQ Linh</v>
      </c>
      <c r="X7" s="134" t="str">
        <f>_xlfn.IFNA(VLOOKUP('TKB CHIỀU'!X7,DS!$A:$B,2,0),"")</f>
        <v>LTH Quỳnh</v>
      </c>
      <c r="Y7" s="134" t="str">
        <f>_xlfn.IFNA(VLOOKUP('TKB CHIỀU'!Y7,DS!$A:$B,2,0),"")</f>
        <v>ĐT Hà</v>
      </c>
      <c r="Z7" s="134" t="str">
        <f>_xlfn.IFNA(VLOOKUP('TKB CHIỀU'!Z7,DS!$A:$B,2,0),"")</f>
        <v>NT Hải</v>
      </c>
      <c r="AA7" s="134" t="str">
        <f>_xlfn.IFNA(VLOOKUP('TKB CHIỀU'!AA7,DS!$A:$B,2,0),"")</f>
        <v>LH Lan</v>
      </c>
      <c r="AB7" s="134" t="str">
        <f>_xlfn.IFNA(VLOOKUP('TKB CHIỀU'!AB7,DS!$A:$B,2,0),"")</f>
        <v>PTT Thủy</v>
      </c>
      <c r="AC7" s="134" t="str">
        <f>_xlfn.IFNA(VLOOKUP('TKB CHIỀU'!AC7,DS!$A:$B,2,0),"")</f>
        <v>TH Nhung</v>
      </c>
      <c r="AD7" s="134" t="str">
        <f>_xlfn.IFNA(VLOOKUP('TKB CHIỀU'!AD7,DS!$A:$B,2,0),"")</f>
        <v>NT Tùng</v>
      </c>
      <c r="AE7" s="134" t="str">
        <f>_xlfn.IFNA(VLOOKUP('TKB CHIỀU'!AE7,DS!$A:$B,2,0),"")</f>
        <v>CTM Tâm</v>
      </c>
      <c r="AF7" s="134" t="str">
        <f>_xlfn.IFNA(VLOOKUP('TKB CHIỀU'!AF7,DS!$A:$B,2,0),"")</f>
        <v>NP Thanh</v>
      </c>
      <c r="AG7" s="134" t="str">
        <f>_xlfn.IFNA(VLOOKUP('TKB CHIỀU'!AG7,DS!$A:$B,2,0),"")</f>
        <v>TT Hồng</v>
      </c>
      <c r="AH7" s="134" t="str">
        <f>_xlfn.IFNA(VLOOKUP('TKB CHIỀU'!AH7,DS!$A:$B,2,0),"")</f>
        <v>NH Thúy</v>
      </c>
      <c r="AI7" s="134" t="str">
        <f>_xlfn.IFNA(VLOOKUP('TKB CHIỀU'!AI7,DS!$A:$B,2,0),"")</f>
        <v>DT Dung</v>
      </c>
      <c r="AJ7" s="134" t="str">
        <f>_xlfn.IFNA(VLOOKUP('TKB CHIỀU'!AJ7,DS!$A:$B,2,0),"")</f>
        <v>NTP Lan B</v>
      </c>
      <c r="AK7" s="134" t="str">
        <f>_xlfn.IFNA(VLOOKUP('TKB CHIỀU'!AK7,DS!$A:$B,2,0),"")</f>
        <v>PT Mai</v>
      </c>
      <c r="AL7" s="134" t="str">
        <f>_xlfn.IFNA(VLOOKUP('TKB CHIỀU'!AL7,DS!$A:$B,2,0),"")</f>
        <v>LT Thoa</v>
      </c>
      <c r="AM7" s="134" t="str">
        <f>_xlfn.IFNA(VLOOKUP('TKB CHIỀU'!AM7,DS!$A:$B,2,0),"")</f>
        <v>TTM Hương</v>
      </c>
      <c r="AN7" s="134" t="str">
        <f>_xlfn.IFNA(VLOOKUP('TKB CHIỀU'!AN7,DS!$A:$B,2,0),"")</f>
        <v>ĐTH Nga</v>
      </c>
      <c r="AO7" s="134" t="str">
        <f>_xlfn.IFNA(VLOOKUP('TKB CHIỀU'!AO7,DS!$A:$B,2,0),"")</f>
        <v>NT Tâm</v>
      </c>
      <c r="AP7" s="134" t="str">
        <f>_xlfn.IFNA(VLOOKUP('TKB CHIỀU'!AP7,DS!$A:$B,2,0),"")</f>
        <v>ĐTN Hà</v>
      </c>
      <c r="AQ7" s="135" t="str">
        <f>_xlfn.IFNA(VLOOKUP('TKB CHIỀU'!AQ7,DS!$A:$B,2,0),"")</f>
        <v>LP Thảo</v>
      </c>
      <c r="AR7" s="134" t="str">
        <f>_xlfn.IFNA(VLOOKUP('TKB CHIỀU'!AR7,DS!$A:$B,2,0),"")</f>
        <v>NTH Mai</v>
      </c>
      <c r="AS7" s="134" t="str">
        <f>_xlfn.IFNA(VLOOKUP('TKB CHIỀU'!AS7,DS!$A:$B,2,0),"")</f>
        <v>CK Đức</v>
      </c>
    </row>
    <row r="8" spans="1:45">
      <c r="A8" s="229"/>
      <c r="B8" s="66">
        <v>3</v>
      </c>
      <c r="C8" s="235" t="s">
        <v>162</v>
      </c>
      <c r="D8" s="131" t="str">
        <f>'TKB CHIỀU'!D8</f>
        <v>GDCD</v>
      </c>
      <c r="E8" s="131" t="str">
        <f>'TKB CHIỀU'!E8</f>
        <v>TOÁN</v>
      </c>
      <c r="F8" s="131" t="str">
        <f>'TKB CHIỀU'!F8</f>
        <v>THƯ VIỆN</v>
      </c>
      <c r="G8" s="131" t="str">
        <f>'TKB CHIỀU'!G8</f>
        <v>KHTN</v>
      </c>
      <c r="H8" s="131" t="str">
        <f>'TKB CHIỀU'!H8</f>
        <v>RKNTD NN&amp;LG</v>
      </c>
      <c r="I8" s="131" t="str">
        <f>'TKB CHIỀU'!I8</f>
        <v>GDĐP</v>
      </c>
      <c r="J8" s="131" t="str">
        <f>'TKB CHIỀU'!J8</f>
        <v>NĂNG KHIẾU</v>
      </c>
      <c r="K8" s="131" t="str">
        <f>'TKB CHIỀU'!K8</f>
        <v>TOÁN</v>
      </c>
      <c r="L8" s="131" t="str">
        <f>'TKB CHIỀU'!L8</f>
        <v>HĐTN-HN</v>
      </c>
      <c r="M8" s="131" t="str">
        <f>'TKB CHIỀU'!M8</f>
        <v>TIN HỌC</v>
      </c>
      <c r="N8" s="131" t="str">
        <f>'TKB CHIỀU'!N8</f>
        <v>LSĐL-S</v>
      </c>
      <c r="O8" s="131" t="str">
        <f>'TKB CHIỀU'!O8</f>
        <v>TIN HỌC</v>
      </c>
      <c r="P8" s="131" t="str">
        <f>'TKB CHIỀU'!P8</f>
        <v>GDĐP</v>
      </c>
      <c r="Q8" s="136" t="str">
        <f>'TKB CHIỀU'!Q8</f>
        <v>HĐTN-HN</v>
      </c>
      <c r="R8" s="136" t="str">
        <f>'TKB CHIỀU'!R8</f>
        <v>TOÁN PHÁP</v>
      </c>
      <c r="S8" s="136" t="str">
        <f>'TKB CHIỀU'!S8</f>
        <v>GDCD</v>
      </c>
      <c r="T8" s="136" t="str">
        <f>'TKB CHIỀU'!T8</f>
        <v>TOÁN</v>
      </c>
      <c r="U8" s="136" t="str">
        <f>'TKB CHIỀU'!U8</f>
        <v>GDCD</v>
      </c>
      <c r="V8" s="136" t="str">
        <f>'TKB CHIỀU'!V8</f>
        <v>NĂNG KHIẾU</v>
      </c>
      <c r="W8" s="136" t="str">
        <f>'TKB CHIỀU'!W8</f>
        <v>TIN HỌC</v>
      </c>
      <c r="X8" s="136" t="str">
        <f>'TKB CHIỀU'!X8</f>
        <v>LSĐL-Đ</v>
      </c>
      <c r="Y8" s="136" t="str">
        <f>'TKB CHIỀU'!Y8</f>
        <v>GDĐP</v>
      </c>
      <c r="Z8" s="136" t="str">
        <f>'TKB CHIỀU'!Z8</f>
        <v>KHTN-H</v>
      </c>
      <c r="AA8" s="136" t="str">
        <f>'TKB CHIỀU'!AA8</f>
        <v>GDĐP</v>
      </c>
      <c r="AB8" s="136" t="str">
        <f>'TKB CHIỀU'!AB8</f>
        <v>TIN HỌC</v>
      </c>
      <c r="AC8" s="136" t="str">
        <f>'TKB CHIỀU'!AC8</f>
        <v>NGỮ VĂN</v>
      </c>
      <c r="AD8" s="136" t="str">
        <f>'TKB CHIỀU'!AD8</f>
        <v>GDĐP</v>
      </c>
      <c r="AE8" s="136" t="str">
        <f>'TKB CHIỀU'!AE8</f>
        <v>TIẾNG PHÁP</v>
      </c>
      <c r="AF8" s="136" t="str">
        <f>'TKB CHIỀU'!AF8</f>
        <v>LSĐL-Đ</v>
      </c>
      <c r="AG8" s="136" t="str">
        <f>'TKB CHIỀU'!AG8</f>
        <v>LSĐL-S</v>
      </c>
      <c r="AH8" s="136" t="str">
        <f>'TKB CHIỀU'!AH8</f>
        <v>TOÁN</v>
      </c>
      <c r="AI8" s="136" t="str">
        <f>'TKB CHIỀU'!AI8</f>
        <v>TOÁN</v>
      </c>
      <c r="AJ8" s="136" t="str">
        <f>'TKB CHIỀU'!AJ8</f>
        <v>TIẾNG ANH</v>
      </c>
      <c r="AK8" s="136" t="str">
        <f>'TKB CHIỀU'!AK8</f>
        <v>TIẾNG ANH</v>
      </c>
      <c r="AL8" s="136" t="str">
        <f>'TKB CHIỀU'!AL8</f>
        <v>CÔNG NGHỆ</v>
      </c>
      <c r="AM8" s="136" t="str">
        <f>'TKB CHIỀU'!AM8</f>
        <v>KHTN-H</v>
      </c>
      <c r="AN8" s="136" t="str">
        <f>'TKB CHIỀU'!AN8</f>
        <v>NGỮ VĂN</v>
      </c>
      <c r="AO8" s="136" t="str">
        <f>'TKB CHIỀU'!AO8</f>
        <v>KHTN-H</v>
      </c>
      <c r="AP8" s="136" t="str">
        <f>'TKB CHIỀU'!AP8</f>
        <v>TIẾNG ANH</v>
      </c>
      <c r="AQ8" s="137" t="str">
        <f>'TKB CHIỀU'!AQ8</f>
        <v>TOÁN</v>
      </c>
      <c r="AR8" s="136" t="str">
        <f>'TKB CHIỀU'!AR8</f>
        <v>LSĐL-S</v>
      </c>
      <c r="AS8" s="136" t="str">
        <f>'TKB CHIỀU'!AS8</f>
        <v>TIẾNG PHÁP</v>
      </c>
    </row>
    <row r="9" spans="1:45">
      <c r="A9" s="229"/>
      <c r="B9" s="161"/>
      <c r="C9" s="234"/>
      <c r="D9" s="133" t="str">
        <f>_xlfn.IFNA(VLOOKUP('TKB CHIỀU'!D9,DS!$A:$B,2,0),"")</f>
        <v>NB Châu</v>
      </c>
      <c r="E9" s="133" t="str">
        <f>_xlfn.IFNA(VLOOKUP('TKB CHIỀU'!E9,DS!$A:$B,2,0),"")</f>
        <v>VT Hà</v>
      </c>
      <c r="F9" s="133" t="str">
        <f>_xlfn.IFNA(VLOOKUP('TKB CHIỀU'!F9,DS!$A:$B,2,0),"")</f>
        <v>VTT Nhàn</v>
      </c>
      <c r="G9" s="133" t="str">
        <f>_xlfn.IFNA(VLOOKUP('TKB CHIỀU'!G9,DS!$A:$B,2,0),"")</f>
        <v>TT Hồng</v>
      </c>
      <c r="H9" s="133" t="str">
        <f>_xlfn.IFNA(VLOOKUP('TKB CHIỀU'!H9,DS!$A:$B,2,0),"")</f>
        <v>NT Nga</v>
      </c>
      <c r="I9" s="133" t="str">
        <f>_xlfn.IFNA(VLOOKUP('TKB CHIỀU'!I9,DS!$A:$B,2,0),"")</f>
        <v>TTM Hương</v>
      </c>
      <c r="J9" s="133" t="str">
        <f>_xlfn.IFNA(VLOOKUP('TKB CHIỀU'!J9,DS!$A:$B,2,0),"")</f>
        <v>NMT Linh</v>
      </c>
      <c r="K9" s="133" t="str">
        <f>_xlfn.IFNA(VLOOKUP('TKB CHIỀU'!K9,DS!$A:$B,2,0),"")</f>
        <v>TX Điện</v>
      </c>
      <c r="L9" s="133" t="str">
        <f>_xlfn.IFNA(VLOOKUP('TKB CHIỀU'!L9,DS!$A:$B,2,0),"")</f>
        <v>TT Hiền</v>
      </c>
      <c r="M9" s="133" t="str">
        <f>_xlfn.IFNA(VLOOKUP('TKB CHIỀU'!M9,DS!$A:$B,2,0),"")</f>
        <v>LM Tâm</v>
      </c>
      <c r="N9" s="133" t="str">
        <f>_xlfn.IFNA(VLOOKUP('TKB CHIỀU'!N9,DS!$A:$B,2,0),"")</f>
        <v>NP Thanh</v>
      </c>
      <c r="O9" s="133" t="str">
        <f>_xlfn.IFNA(VLOOKUP('TKB CHIỀU'!O9,DS!$A:$B,2,0),"")</f>
        <v>NB Vân</v>
      </c>
      <c r="P9" s="133" t="str">
        <f>_xlfn.IFNA(VLOOKUP('TKB CHIỀU'!P9,DS!$A:$B,2,0),"")</f>
        <v>ĐA Thảo</v>
      </c>
      <c r="Q9" s="134" t="str">
        <f>_xlfn.IFNA(VLOOKUP('TKB CHIỀU'!Q9,DS!$A:$B,2,0),"")</f>
        <v>NTN Liên</v>
      </c>
      <c r="R9" s="134" t="str">
        <f>_xlfn.IFNA(VLOOKUP('TKB CHIỀU'!R9,DS!$A:$B,2,0),"")</f>
        <v>ĐT Đức</v>
      </c>
      <c r="S9" s="44" t="str">
        <f>_xlfn.IFNA(VLOOKUP('TKB CHIỀU'!S9,DS!$A:$B,2,0),"")</f>
        <v>LTH Quỳnh</v>
      </c>
      <c r="T9" s="138" t="str">
        <f>_xlfn.IFNA(VLOOKUP('TKB CHIỀU'!T9,DS!$A:$B,2,0),"")</f>
        <v>HTQ Lan</v>
      </c>
      <c r="U9" s="139" t="str">
        <f>_xlfn.IFNA(VLOOKUP('TKB CHIỀU'!U9,DS!$A:$B,2,0),"")</f>
        <v>TT Thuỳ</v>
      </c>
      <c r="V9" s="134" t="str">
        <f>_xlfn.IFNA(VLOOKUP('TKB CHIỀU'!V9,DS!$A:$B,2,0),"")</f>
        <v>DT Dung</v>
      </c>
      <c r="W9" s="134" t="str">
        <f>_xlfn.IFNA(VLOOKUP('TKB CHIỀU'!W9,DS!$A:$B,2,0),"")</f>
        <v>PQ Linh</v>
      </c>
      <c r="X9" s="134" t="str">
        <f>_xlfn.IFNA(VLOOKUP('TKB CHIỀU'!X9,DS!$A:$B,2,0),"")</f>
        <v>ĐD Định</v>
      </c>
      <c r="Y9" s="134" t="str">
        <f>_xlfn.IFNA(VLOOKUP('TKB CHIỀU'!Y9,DS!$A:$B,2,0),"")</f>
        <v>PTL Anh</v>
      </c>
      <c r="Z9" s="134" t="str">
        <f>_xlfn.IFNA(VLOOKUP('TKB CHIỀU'!Z9,DS!$A:$B,2,0),"")</f>
        <v>BTH Trang</v>
      </c>
      <c r="AA9" s="134" t="str">
        <f>_xlfn.IFNA(VLOOKUP('TKB CHIỀU'!AA9,DS!$A:$B,2,0),"")</f>
        <v>LH Lan</v>
      </c>
      <c r="AB9" s="134" t="str">
        <f>_xlfn.IFNA(VLOOKUP('TKB CHIỀU'!AB9,DS!$A:$B,2,0),"")</f>
        <v>NT Hà</v>
      </c>
      <c r="AC9" s="134" t="str">
        <f>_xlfn.IFNA(VLOOKUP('TKB CHIỀU'!AC9,DS!$A:$B,2,0),"")</f>
        <v>NTT Hạnh</v>
      </c>
      <c r="AD9" s="134" t="str">
        <f>_xlfn.IFNA(VLOOKUP('TKB CHIỀU'!AD9,DS!$A:$B,2,0),"")</f>
        <v>TH Nhung</v>
      </c>
      <c r="AE9" s="134" t="str">
        <f>_xlfn.IFNA(VLOOKUP('TKB CHIỀU'!AE9,DS!$A:$B,2,0),"")</f>
        <v>CTM Tâm</v>
      </c>
      <c r="AF9" s="134" t="str">
        <f>_xlfn.IFNA(VLOOKUP('TKB CHIỀU'!AF9,DS!$A:$B,2,0),"")</f>
        <v>ĐT Hà</v>
      </c>
      <c r="AG9" s="134" t="str">
        <f>_xlfn.IFNA(VLOOKUP('TKB CHIỀU'!AG9,DS!$A:$B,2,0),"")</f>
        <v>LT Thoa</v>
      </c>
      <c r="AH9" s="134" t="str">
        <f>_xlfn.IFNA(VLOOKUP('TKB CHIỀU'!AH9,DS!$A:$B,2,0),"")</f>
        <v>NT Vân</v>
      </c>
      <c r="AI9" s="134" t="str">
        <f>_xlfn.IFNA(VLOOKUP('TKB CHIỀU'!AI9,DS!$A:$B,2,0),"")</f>
        <v>PT Hương</v>
      </c>
      <c r="AJ9" s="134" t="str">
        <f>_xlfn.IFNA(VLOOKUP('TKB CHIỀU'!AJ9,DS!$A:$B,2,0),"")</f>
        <v>NPH Anh</v>
      </c>
      <c r="AK9" s="134" t="str">
        <f>_xlfn.IFNA(VLOOKUP('TKB CHIỀU'!AK9,DS!$A:$B,2,0),"")</f>
        <v>TTH Giang</v>
      </c>
      <c r="AL9" s="134" t="str">
        <f>_xlfn.IFNA(VLOOKUP('TKB CHIỀU'!AL9,DS!$A:$B,2,0),"")</f>
        <v>NT Tâm</v>
      </c>
      <c r="AM9" s="134" t="str">
        <f>_xlfn.IFNA(VLOOKUP('TKB CHIỀU'!AM9,DS!$A:$B,2,0),"")</f>
        <v>NTT Huyền</v>
      </c>
      <c r="AN9" s="134" t="str">
        <f>_xlfn.IFNA(VLOOKUP('TKB CHIỀU'!AN9,DS!$A:$B,2,0),"")</f>
        <v>HT Minh</v>
      </c>
      <c r="AO9" s="134" t="str">
        <f>_xlfn.IFNA(VLOOKUP('TKB CHIỀU'!AO9,DS!$A:$B,2,0),"")</f>
        <v>PT Mai</v>
      </c>
      <c r="AP9" s="134" t="str">
        <f>_xlfn.IFNA(VLOOKUP('TKB CHIỀU'!AP9,DS!$A:$B,2,0),"")</f>
        <v>ĐTN Hà</v>
      </c>
      <c r="AQ9" s="135" t="str">
        <f>_xlfn.IFNA(VLOOKUP('TKB CHIỀU'!AQ9,DS!$A:$B,2,0),"")</f>
        <v>LP Thảo</v>
      </c>
      <c r="AR9" s="134" t="str">
        <f>_xlfn.IFNA(VLOOKUP('TKB CHIỀU'!AR9,DS!$A:$B,2,0),"")</f>
        <v>ĐTH Nga</v>
      </c>
      <c r="AS9" s="134" t="str">
        <f>_xlfn.IFNA(VLOOKUP('TKB CHIỀU'!AS9,DS!$A:$B,2,0),"")</f>
        <v>CK Đức</v>
      </c>
    </row>
    <row r="10" spans="1:45">
      <c r="A10" s="229"/>
      <c r="B10" s="66">
        <v>4</v>
      </c>
      <c r="C10" s="235" t="s">
        <v>164</v>
      </c>
      <c r="D10" s="131" t="str">
        <f>'TKB CHIỀU'!D10</f>
        <v>TOÁN</v>
      </c>
      <c r="E10" s="131" t="str">
        <f>'TKB CHIỀU'!E10</f>
        <v>LSĐL-S</v>
      </c>
      <c r="F10" s="131" t="str">
        <f>'TKB CHIỀU'!F10</f>
        <v>KHTN</v>
      </c>
      <c r="G10" s="131" t="str">
        <f>'TKB CHIỀU'!G10</f>
        <v>GDĐP</v>
      </c>
      <c r="H10" s="131">
        <f>'TKB CHIỀU'!H10</f>
        <v>0</v>
      </c>
      <c r="I10" s="131" t="str">
        <f>'TKB CHIỀU'!I10</f>
        <v>CÔNG NGHỆ</v>
      </c>
      <c r="J10" s="131" t="str">
        <f>'TKB CHIỀU'!J10</f>
        <v>THƯ VIỆN</v>
      </c>
      <c r="K10" s="131" t="str">
        <f>'TKB CHIỀU'!K10</f>
        <v>TIN HỌC</v>
      </c>
      <c r="L10" s="131">
        <f>'TKB CHIỀU'!L10</f>
        <v>0</v>
      </c>
      <c r="M10" s="131" t="str">
        <f>'TKB CHIỀU'!M10</f>
        <v>LSĐL-S</v>
      </c>
      <c r="N10" s="131" t="str">
        <f>'TKB CHIỀU'!N10</f>
        <v>LSĐL-Đ</v>
      </c>
      <c r="O10" s="131">
        <f>'TKB CHIỀU'!O10</f>
        <v>0</v>
      </c>
      <c r="P10" s="131" t="str">
        <f>'TKB CHIỀU'!P10</f>
        <v>LSĐL-S</v>
      </c>
      <c r="Q10" s="136" t="str">
        <f>'TKB CHIỀU'!Q10</f>
        <v>GDCD</v>
      </c>
      <c r="R10" s="136" t="str">
        <f>'TKB CHIỀU'!R10</f>
        <v>PHÁP</v>
      </c>
      <c r="S10" s="136" t="str">
        <f>'TKB CHIỀU'!S10</f>
        <v>LSĐL-Đ</v>
      </c>
      <c r="T10" s="136" t="str">
        <f>'TKB CHIỀU'!T10</f>
        <v>NGỮ VĂN</v>
      </c>
      <c r="U10" s="136" t="str">
        <f>'TKB CHIỀU'!U10</f>
        <v>TIN HỌC</v>
      </c>
      <c r="V10" s="136" t="str">
        <f>'TKB CHIỀU'!V10</f>
        <v>LSĐL-Đ</v>
      </c>
      <c r="W10" s="136" t="str">
        <f>'TKB CHIỀU'!W10</f>
        <v>NĂNG KHIẾU</v>
      </c>
      <c r="X10" s="136" t="str">
        <f>'TKB CHIỀU'!X10</f>
        <v>TIẾNG ANH</v>
      </c>
      <c r="Y10" s="136" t="str">
        <f>'TKB CHIỀU'!Y10</f>
        <v>TOÁN</v>
      </c>
      <c r="Z10" s="136" t="str">
        <f>'TKB CHIỀU'!Z10</f>
        <v>TOÁN</v>
      </c>
      <c r="AA10" s="136" t="str">
        <f>'TKB CHIỀU'!AA10</f>
        <v>TOÁN</v>
      </c>
      <c r="AB10" s="136" t="str">
        <f>'TKB CHIỀU'!AB10</f>
        <v>TOÁN</v>
      </c>
      <c r="AC10" s="136" t="str">
        <f>'TKB CHIỀU'!AC10</f>
        <v>RKN NN&amp;LG</v>
      </c>
      <c r="AD10" s="136" t="str">
        <f>'TKB CHIỀU'!AD10</f>
        <v>KHTN-H</v>
      </c>
      <c r="AE10" s="136" t="str">
        <f>'TKB CHIỀU'!AE10</f>
        <v>TIẾNG PHÁP</v>
      </c>
      <c r="AF10" s="136" t="str">
        <f>'TKB CHIỀU'!AF10</f>
        <v>TIẾNG ANH</v>
      </c>
      <c r="AG10" s="132" t="str">
        <f>'TKB CHIỀU'!AG10</f>
        <v>CÔNG NGHỆ</v>
      </c>
      <c r="AH10" s="136" t="str">
        <f>'TKB CHIỀU'!AH10</f>
        <v>GDCD</v>
      </c>
      <c r="AI10" s="136" t="str">
        <f>'TKB CHIỀU'!AI10</f>
        <v>TIẾNG ANH</v>
      </c>
      <c r="AJ10" s="136" t="str">
        <f>'TKB CHIỀU'!AJ10</f>
        <v>NT - NHẠC</v>
      </c>
      <c r="AK10" s="136" t="str">
        <f>'TKB CHIỀU'!AK10</f>
        <v>NT - NHẠC</v>
      </c>
      <c r="AL10" s="136" t="str">
        <f>'TKB CHIỀU'!AL10</f>
        <v>NGỮ VĂN</v>
      </c>
      <c r="AM10" s="136" t="str">
        <f>'TKB CHIỀU'!AM10</f>
        <v>TIẾNG ANH</v>
      </c>
      <c r="AN10" s="136" t="str">
        <f>'TKB CHIỀU'!AN10</f>
        <v>NGỮ VĂN</v>
      </c>
      <c r="AO10" s="136" t="str">
        <f>'TKB CHIỀU'!AO10</f>
        <v>TOÁN</v>
      </c>
      <c r="AP10" s="136" t="str">
        <f>'TKB CHIỀU'!AP10</f>
        <v>KHTN-H</v>
      </c>
      <c r="AQ10" s="137" t="str">
        <f>'TKB CHIỀU'!AQ10</f>
        <v>LSĐL-S</v>
      </c>
      <c r="AR10" s="136" t="str">
        <f>'TKB CHIỀU'!AR10</f>
        <v>KHTN-H</v>
      </c>
      <c r="AS10" s="136" t="str">
        <f>'TKB CHIỀU'!AS10</f>
        <v>TOÁN PHÁP</v>
      </c>
    </row>
    <row r="11" spans="1:45">
      <c r="A11" s="229"/>
      <c r="B11" s="161"/>
      <c r="C11" s="234"/>
      <c r="D11" s="133" t="str">
        <f>_xlfn.IFNA(VLOOKUP('TKB CHIỀU'!D11,DS!$A:$B,2,0),"")</f>
        <v>TTT Hương</v>
      </c>
      <c r="E11" s="133" t="str">
        <f>_xlfn.IFNA(VLOOKUP('TKB CHIỀU'!E11,DS!$A:$B,2,0),"")</f>
        <v>NTP Lan B</v>
      </c>
      <c r="F11" s="133" t="str">
        <f>_xlfn.IFNA(VLOOKUP('TKB CHIỀU'!F11,DS!$A:$B,2,0),"")</f>
        <v>NTN Liên</v>
      </c>
      <c r="G11" s="133" t="str">
        <f>_xlfn.IFNA(VLOOKUP('TKB CHIỀU'!G11,DS!$A:$B,2,0),"")</f>
        <v>TTM Hương</v>
      </c>
      <c r="H11" s="133" t="str">
        <f>_xlfn.IFNA(VLOOKUP('TKB CHIỀU'!H11,DS!$A:$B,2,0),"")</f>
        <v/>
      </c>
      <c r="I11" s="133" t="str">
        <f>_xlfn.IFNA(VLOOKUP('TKB CHIỀU'!I11,DS!$A:$B,2,0),"")</f>
        <v>NT Vân</v>
      </c>
      <c r="J11" s="133" t="str">
        <f>_xlfn.IFNA(VLOOKUP('TKB CHIỀU'!J11,DS!$A:$B,2,0),"")</f>
        <v>NTT Đông</v>
      </c>
      <c r="K11" s="133" t="str">
        <f>_xlfn.IFNA(VLOOKUP('TKB CHIỀU'!K11,DS!$A:$B,2,0),"")</f>
        <v>VT Hà</v>
      </c>
      <c r="L11" s="133" t="str">
        <f>_xlfn.IFNA(VLOOKUP('TKB CHIỀU'!L11,DS!$A:$B,2,0),"")</f>
        <v/>
      </c>
      <c r="M11" s="133" t="str">
        <f>_xlfn.IFNA(VLOOKUP('TKB CHIỀU'!M11,DS!$A:$B,2,0),"")</f>
        <v>ĐT Năng</v>
      </c>
      <c r="N11" s="133" t="str">
        <f>_xlfn.IFNA(VLOOKUP('TKB CHIỀU'!N11,DS!$A:$B,2,0),"")</f>
        <v>NT Tùng</v>
      </c>
      <c r="O11" s="133" t="str">
        <f>_xlfn.IFNA(VLOOKUP('TKB CHIỀU'!O11,DS!$A:$B,2,0),"")</f>
        <v/>
      </c>
      <c r="P11" s="133" t="str">
        <f>_xlfn.IFNA(VLOOKUP('TKB CHIỀU'!P11,DS!$A:$B,2,0),"")</f>
        <v>VTT Nhàn</v>
      </c>
      <c r="Q11" s="134" t="str">
        <f>_xlfn.IFNA(VLOOKUP('TKB CHIỀU'!Q11,DS!$A:$B,2,0),"")</f>
        <v>NB Châu</v>
      </c>
      <c r="R11" s="134" t="str">
        <f>_xlfn.IFNA(VLOOKUP('TKB CHIỀU'!R11,DS!$A:$B,2,0),"")</f>
        <v>CK Đức</v>
      </c>
      <c r="S11" s="134" t="str">
        <f>_xlfn.IFNA(VLOOKUP('TKB CHIỀU'!S11,DS!$A:$B,2,0),"")</f>
        <v>ĐT Hà</v>
      </c>
      <c r="T11" s="134" t="str">
        <f>_xlfn.IFNA(VLOOKUP('TKB CHIỀU'!T11,DS!$A:$B,2,0),"")</f>
        <v>PTT Thủy</v>
      </c>
      <c r="U11" s="134" t="str">
        <f>_xlfn.IFNA(VLOOKUP('TKB CHIỀU'!U11,DS!$A:$B,2,0),"")</f>
        <v>NB Vân</v>
      </c>
      <c r="V11" s="134" t="str">
        <f>_xlfn.IFNA(VLOOKUP('TKB CHIỀU'!V11,DS!$A:$B,2,0),"")</f>
        <v>ĐD Định</v>
      </c>
      <c r="W11" s="134" t="str">
        <f>_xlfn.IFNA(VLOOKUP('TKB CHIỀU'!W11,DS!$A:$B,2,0),"")</f>
        <v>NT Thành</v>
      </c>
      <c r="X11" s="134" t="str">
        <f>_xlfn.IFNA(VLOOKUP('TKB CHIỀU'!X11,DS!$A:$B,2,0),"")</f>
        <v>VNT Trang</v>
      </c>
      <c r="Y11" s="134" t="str">
        <f>_xlfn.IFNA(VLOOKUP('TKB CHIỀU'!Y11,DS!$A:$B,2,0),"")</f>
        <v>HT Hạnh</v>
      </c>
      <c r="Z11" s="134" t="str">
        <f>_xlfn.IFNA(VLOOKUP('TKB CHIỀU'!Z11,DS!$A:$B,2,0),"")</f>
        <v>NTM Thu</v>
      </c>
      <c r="AA11" s="134" t="str">
        <f>_xlfn.IFNA(VLOOKUP('TKB CHIỀU'!AA11,DS!$A:$B,2,0),"")</f>
        <v>HTQ Lan</v>
      </c>
      <c r="AB11" s="134" t="str">
        <f>_xlfn.IFNA(VLOOKUP('TKB CHIỀU'!AB11,DS!$A:$B,2,0),"")</f>
        <v>NT Hà</v>
      </c>
      <c r="AC11" s="134" t="str">
        <f>_xlfn.IFNA(VLOOKUP('TKB CHIỀU'!AC11,DS!$A:$B,2,0),"")</f>
        <v>NTT Hạnh</v>
      </c>
      <c r="AD11" s="134" t="str">
        <f>_xlfn.IFNA(VLOOKUP('TKB CHIỀU'!AD11,DS!$A:$B,2,0),"")</f>
        <v>BTH Trang</v>
      </c>
      <c r="AE11" s="134" t="str">
        <f>_xlfn.IFNA(VLOOKUP('TKB CHIỀU'!AE11,DS!$A:$B,2,0),"")</f>
        <v>CTM Tâm</v>
      </c>
      <c r="AF11" s="134" t="str">
        <f>_xlfn.IFNA(VLOOKUP('TKB CHIỀU'!AF11,DS!$A:$B,2,0),"")</f>
        <v>TTH Giang</v>
      </c>
      <c r="AG11" s="134" t="str">
        <f>_xlfn.IFNA(VLOOKUP('TKB CHIỀU'!AG11,DS!$A:$B,2,0),"")</f>
        <v>NH Thúy</v>
      </c>
      <c r="AH11" s="134" t="str">
        <f>_xlfn.IFNA(VLOOKUP('TKB CHIỀU'!AH11,DS!$A:$B,2,0),"")</f>
        <v>LTH Quỳnh</v>
      </c>
      <c r="AI11" s="134" t="str">
        <f>_xlfn.IFNA(VLOOKUP('TKB CHIỀU'!AI11,DS!$A:$B,2,0),"")</f>
        <v>NT Hải</v>
      </c>
      <c r="AJ11" s="134" t="str">
        <f>_xlfn.IFNA(VLOOKUP('TKB CHIỀU'!AJ11,DS!$A:$B,2,0),"")</f>
        <v>NMT Linh</v>
      </c>
      <c r="AK11" s="134" t="str">
        <f>_xlfn.IFNA(VLOOKUP('TKB CHIỀU'!AK11,DS!$A:$B,2,0),"")</f>
        <v>NTH Ngọc</v>
      </c>
      <c r="AL11" s="134" t="str">
        <f>_xlfn.IFNA(VLOOKUP('TKB CHIỀU'!AL11,DS!$A:$B,2,0),"")</f>
        <v>PTL Anh</v>
      </c>
      <c r="AM11" s="134" t="str">
        <f>_xlfn.IFNA(VLOOKUP('TKB CHIỀU'!AM11,DS!$A:$B,2,0),"")</f>
        <v>TM Hằng</v>
      </c>
      <c r="AN11" s="134" t="str">
        <f>_xlfn.IFNA(VLOOKUP('TKB CHIỀU'!AN11,DS!$A:$B,2,0),"")</f>
        <v>HT Minh</v>
      </c>
      <c r="AO11" s="134" t="str">
        <f>_xlfn.IFNA(VLOOKUP('TKB CHIỀU'!AO11,DS!$A:$B,2,0),"")</f>
        <v>LM Tâm</v>
      </c>
      <c r="AP11" s="134" t="str">
        <f>_xlfn.IFNA(VLOOKUP('TKB CHIỀU'!AP11,DS!$A:$B,2,0),"")</f>
        <v>TT Hồng</v>
      </c>
      <c r="AQ11" s="135" t="str">
        <f>_xlfn.IFNA(VLOOKUP('TKB CHIỀU'!AQ11,DS!$A:$B,2,0),"")</f>
        <v>LT Thoa</v>
      </c>
      <c r="AR11" s="134" t="str">
        <f>_xlfn.IFNA(VLOOKUP('TKB CHIỀU'!AR11,DS!$A:$B,2,0),"")</f>
        <v>NTT Huyền</v>
      </c>
      <c r="AS11" s="134" t="str">
        <f>_xlfn.IFNA(VLOOKUP('TKB CHIỀU'!AS11,DS!$A:$B,2,0),"")</f>
        <v>ĐT Đức</v>
      </c>
    </row>
    <row r="12" spans="1:45">
      <c r="A12" s="229"/>
      <c r="B12" s="66">
        <v>5</v>
      </c>
      <c r="C12" s="235" t="s">
        <v>166</v>
      </c>
      <c r="D12" s="131">
        <f>'TKB CHIỀU'!D12</f>
        <v>0</v>
      </c>
      <c r="E12" s="131">
        <f>'TKB CHIỀU'!E12</f>
        <v>0</v>
      </c>
      <c r="F12" s="131">
        <f>'TKB CHIỀU'!F12</f>
        <v>0</v>
      </c>
      <c r="G12" s="131">
        <f>'TKB CHIỀU'!G12</f>
        <v>0</v>
      </c>
      <c r="H12" s="131">
        <f>'TKB CHIỀU'!H12</f>
        <v>0</v>
      </c>
      <c r="I12" s="131">
        <f>'TKB CHIỀU'!I12</f>
        <v>0</v>
      </c>
      <c r="J12" s="131">
        <f>'TKB CHIỀU'!J12</f>
        <v>0</v>
      </c>
      <c r="K12" s="131">
        <f>'TKB CHIỀU'!K12</f>
        <v>0</v>
      </c>
      <c r="L12" s="131">
        <f>'TKB CHIỀU'!L12</f>
        <v>0</v>
      </c>
      <c r="M12" s="131">
        <f>'TKB CHIỀU'!M12</f>
        <v>0</v>
      </c>
      <c r="N12" s="131">
        <f>'TKB CHIỀU'!N12</f>
        <v>0</v>
      </c>
      <c r="O12" s="131">
        <f>'TKB CHIỀU'!O12</f>
        <v>0</v>
      </c>
      <c r="P12" s="131">
        <f>'TKB CHIỀU'!P12</f>
        <v>0</v>
      </c>
      <c r="Q12" s="136">
        <f>'TKB CHIỀU'!Q12</f>
        <v>0</v>
      </c>
      <c r="R12" s="136">
        <f>'TKB CHIỀU'!R12</f>
        <v>0</v>
      </c>
      <c r="S12" s="136" t="str">
        <f>'TKB CHIỀU'!S12</f>
        <v>HĐTN-HN</v>
      </c>
      <c r="T12" s="136" t="str">
        <f>'TKB CHIỀU'!T12</f>
        <v>HĐTN-HN</v>
      </c>
      <c r="U12" s="136" t="str">
        <f>'TKB CHIỀU'!U12</f>
        <v>HĐTN-HN</v>
      </c>
      <c r="V12" s="136" t="str">
        <f>'TKB CHIỀU'!V12</f>
        <v>HĐTN-HN</v>
      </c>
      <c r="W12" s="136" t="str">
        <f>'TKB CHIỀU'!W12</f>
        <v>HĐTN-HN</v>
      </c>
      <c r="X12" s="136" t="str">
        <f>'TKB CHIỀU'!X12</f>
        <v>HĐTN-HN</v>
      </c>
      <c r="Y12" s="136" t="str">
        <f>'TKB CHIỀU'!Y12</f>
        <v>HĐTN-HN</v>
      </c>
      <c r="Z12" s="136" t="str">
        <f>'TKB CHIỀU'!Z12</f>
        <v>HĐTN-HN</v>
      </c>
      <c r="AA12" s="136" t="str">
        <f>'TKB CHIỀU'!AA12</f>
        <v>HĐTN-HN</v>
      </c>
      <c r="AB12" s="136" t="str">
        <f>'TKB CHIỀU'!AB12</f>
        <v>HĐTN-HN</v>
      </c>
      <c r="AC12" s="136" t="str">
        <f>'TKB CHIỀU'!AC12</f>
        <v>HĐTN-HN</v>
      </c>
      <c r="AD12" s="136" t="str">
        <f>'TKB CHIỀU'!AD12</f>
        <v>HĐTN-HN</v>
      </c>
      <c r="AE12" s="136" t="str">
        <f>'TKB CHIỀU'!AE12</f>
        <v>HĐTN-HN</v>
      </c>
      <c r="AF12" s="136" t="str">
        <f>'TKB CHIỀU'!AF12</f>
        <v>HĐTN-HN</v>
      </c>
      <c r="AG12" s="136" t="str">
        <f>'TKB CHIỀU'!AG12</f>
        <v>HĐTN-HN</v>
      </c>
      <c r="AH12" s="136" t="str">
        <f>'TKB CHIỀU'!AH12</f>
        <v>HĐTN-HN</v>
      </c>
      <c r="AI12" s="132" t="str">
        <f>'TKB CHIỀU'!AI12</f>
        <v>HĐTN-HN</v>
      </c>
      <c r="AJ12" s="132" t="str">
        <f>'TKB CHIỀU'!AJ12</f>
        <v>HĐTN-HN</v>
      </c>
      <c r="AK12" s="132" t="str">
        <f>'TKB CHIỀU'!AK12</f>
        <v>HĐTN-HN</v>
      </c>
      <c r="AL12" s="132" t="str">
        <f>'TKB CHIỀU'!AL12</f>
        <v>HĐTN-HN</v>
      </c>
      <c r="AM12" s="132" t="str">
        <f>'TKB CHIỀU'!AM12</f>
        <v>HĐTN-HN</v>
      </c>
      <c r="AN12" s="132" t="str">
        <f>'TKB CHIỀU'!AN12</f>
        <v>HĐTN-HN</v>
      </c>
      <c r="AO12" s="132" t="str">
        <f>'TKB CHIỀU'!AO12</f>
        <v>HĐTN-HN</v>
      </c>
      <c r="AP12" s="132" t="str">
        <f>'TKB CHIỀU'!AP12</f>
        <v>HĐTN-HN</v>
      </c>
      <c r="AQ12" s="140" t="str">
        <f>'TKB CHIỀU'!AQ12</f>
        <v>HĐTN-HN</v>
      </c>
      <c r="AR12" s="132" t="str">
        <f>'TKB CHIỀU'!AR12</f>
        <v>HĐTN-HN</v>
      </c>
      <c r="AS12" s="132" t="str">
        <f>'TKB CHIỀU'!AS12</f>
        <v>TOÁN PHÁP</v>
      </c>
    </row>
    <row r="13" spans="1:45" ht="12" thickBot="1">
      <c r="A13" s="237"/>
      <c r="B13" s="70"/>
      <c r="C13" s="238"/>
      <c r="D13" s="141" t="str">
        <f>_xlfn.IFNA(VLOOKUP('TKB CHIỀU'!D13,DS!$A:$B,2,0),"")</f>
        <v/>
      </c>
      <c r="E13" s="141" t="str">
        <f>_xlfn.IFNA(VLOOKUP('TKB CHIỀU'!E13,DS!$A:$B,2,0),"")</f>
        <v/>
      </c>
      <c r="F13" s="141" t="str">
        <f>_xlfn.IFNA(VLOOKUP('TKB CHIỀU'!F13,DS!$A:$B,2,0),"")</f>
        <v/>
      </c>
      <c r="G13" s="141" t="str">
        <f>_xlfn.IFNA(VLOOKUP('TKB CHIỀU'!G13,DS!$A:$B,2,0),"")</f>
        <v/>
      </c>
      <c r="H13" s="141" t="str">
        <f>_xlfn.IFNA(VLOOKUP('TKB CHIỀU'!H13,DS!$A:$B,2,0),"")</f>
        <v/>
      </c>
      <c r="I13" s="141" t="str">
        <f>_xlfn.IFNA(VLOOKUP('TKB CHIỀU'!I13,DS!$A:$B,2,0),"")</f>
        <v/>
      </c>
      <c r="J13" s="141" t="str">
        <f>_xlfn.IFNA(VLOOKUP('TKB CHIỀU'!J13,DS!$A:$B,2,0),"")</f>
        <v/>
      </c>
      <c r="K13" s="141" t="str">
        <f>_xlfn.IFNA(VLOOKUP('TKB CHIỀU'!K13,DS!$A:$B,2,0),"")</f>
        <v/>
      </c>
      <c r="L13" s="141" t="str">
        <f>_xlfn.IFNA(VLOOKUP('TKB CHIỀU'!L13,DS!$A:$B,2,0),"")</f>
        <v/>
      </c>
      <c r="M13" s="141" t="str">
        <f>_xlfn.IFNA(VLOOKUP('TKB CHIỀU'!M13,DS!$A:$B,2,0),"")</f>
        <v/>
      </c>
      <c r="N13" s="141" t="str">
        <f>_xlfn.IFNA(VLOOKUP('TKB CHIỀU'!N13,DS!$A:$B,2,0),"")</f>
        <v/>
      </c>
      <c r="O13" s="141" t="str">
        <f>_xlfn.IFNA(VLOOKUP('TKB CHIỀU'!O13,DS!$A:$B,2,0),"")</f>
        <v/>
      </c>
      <c r="P13" s="141" t="str">
        <f>_xlfn.IFNA(VLOOKUP('TKB CHIỀU'!P13,DS!$A:$B,2,0),"")</f>
        <v/>
      </c>
      <c r="Q13" s="142" t="str">
        <f>_xlfn.IFNA(VLOOKUP('TKB CHIỀU'!Q13,DS!$A:$B,2,0),"")</f>
        <v/>
      </c>
      <c r="R13" s="142" t="str">
        <f>_xlfn.IFNA(VLOOKUP('TKB CHIỀU'!R13,DS!$A:$B,2,0),"")</f>
        <v/>
      </c>
      <c r="S13" s="142" t="str">
        <f>_xlfn.IFNA(VLOOKUP('TKB CHIỀU'!S13,DS!$A:$B,2,0),"")</f>
        <v>LH Lan</v>
      </c>
      <c r="T13" s="142" t="str">
        <f>_xlfn.IFNA(VLOOKUP('TKB CHIỀU'!T13,DS!$A:$B,2,0),"")</f>
        <v>PTT Thủy</v>
      </c>
      <c r="U13" s="142" t="str">
        <f>_xlfn.IFNA(VLOOKUP('TKB CHIỀU'!U13,DS!$A:$B,2,0),"")</f>
        <v>TTH Giang</v>
      </c>
      <c r="V13" s="142" t="str">
        <f>_xlfn.IFNA(VLOOKUP('TKB CHIỀU'!V13,DS!$A:$B,2,0),"")</f>
        <v>TT Thuỳ</v>
      </c>
      <c r="W13" s="142" t="str">
        <f>_xlfn.IFNA(VLOOKUP('TKB CHIỀU'!W13,DS!$A:$B,2,0),"")</f>
        <v>VNT Trang</v>
      </c>
      <c r="X13" s="142" t="str">
        <f>_xlfn.IFNA(VLOOKUP('TKB CHIỀU'!X13,DS!$A:$B,2,0),"")</f>
        <v>PQ Linh</v>
      </c>
      <c r="Y13" s="142" t="str">
        <f>_xlfn.IFNA(VLOOKUP('TKB CHIỀU'!Y13,DS!$A:$B,2,0),"")</f>
        <v>HT Hạnh</v>
      </c>
      <c r="Z13" s="142" t="str">
        <f>_xlfn.IFNA(VLOOKUP('TKB CHIỀU'!Z13,DS!$A:$B,2,0),"")</f>
        <v>NTM Thu</v>
      </c>
      <c r="AA13" s="142" t="str">
        <f>_xlfn.IFNA(VLOOKUP('TKB CHIỀU'!AA13,DS!$A:$B,2,0),"")</f>
        <v>HTQ Lan</v>
      </c>
      <c r="AB13" s="142" t="str">
        <f>_xlfn.IFNA(VLOOKUP('TKB CHIỀU'!AB13,DS!$A:$B,2,0),"")</f>
        <v>NT Hà</v>
      </c>
      <c r="AC13" s="142" t="str">
        <f>_xlfn.IFNA(VLOOKUP('TKB CHIỀU'!AC13,DS!$A:$B,2,0),"")</f>
        <v>NTT Hạnh</v>
      </c>
      <c r="AD13" s="142" t="str">
        <f>_xlfn.IFNA(VLOOKUP('TKB CHIỀU'!AD13,DS!$A:$B,2,0),"")</f>
        <v>NT Nga</v>
      </c>
      <c r="AE13" s="142" t="str">
        <f>_xlfn.IFNA(VLOOKUP('TKB CHIỀU'!AE13,DS!$A:$B,2,0),"")</f>
        <v>CTM Tâm</v>
      </c>
      <c r="AF13" s="142" t="str">
        <f>_xlfn.IFNA(VLOOKUP('TKB CHIỀU'!AF13,DS!$A:$B,2,0),"")</f>
        <v>NT Tâm</v>
      </c>
      <c r="AG13" s="142" t="str">
        <f>_xlfn.IFNA(VLOOKUP('TKB CHIỀU'!AG13,DS!$A:$B,2,0),"")</f>
        <v>NTT Đông</v>
      </c>
      <c r="AH13" s="142" t="str">
        <f>_xlfn.IFNA(VLOOKUP('TKB CHIỀU'!AH13,DS!$A:$B,2,0),"")</f>
        <v>TT Hương</v>
      </c>
      <c r="AI13" s="142" t="str">
        <f>_xlfn.IFNA(VLOOKUP('TKB CHIỀU'!AI13,DS!$A:$B,2,0),"")</f>
        <v>PT Hương</v>
      </c>
      <c r="AJ13" s="142" t="str">
        <f>_xlfn.IFNA(VLOOKUP('TKB CHIỀU'!AJ13,DS!$A:$B,2,0),"")</f>
        <v>NTP Lan B</v>
      </c>
      <c r="AK13" s="142" t="str">
        <f>_xlfn.IFNA(VLOOKUP('TKB CHIỀU'!AK13,DS!$A:$B,2,0),"")</f>
        <v>NH Lê</v>
      </c>
      <c r="AL13" s="142" t="str">
        <f>_xlfn.IFNA(VLOOKUP('TKB CHIỀU'!AL13,DS!$A:$B,2,0),"")</f>
        <v>PTL Anh</v>
      </c>
      <c r="AM13" s="142" t="str">
        <f>_xlfn.IFNA(VLOOKUP('TKB CHIỀU'!AM13,DS!$A:$B,2,0),"")</f>
        <v>TM Hằng</v>
      </c>
      <c r="AN13" s="142" t="str">
        <f>_xlfn.IFNA(VLOOKUP('TKB CHIỀU'!AN13,DS!$A:$B,2,0),"")</f>
        <v>HT Minh</v>
      </c>
      <c r="AO13" s="142" t="str">
        <f>_xlfn.IFNA(VLOOKUP('TKB CHIỀU'!AO13,DS!$A:$B,2,0),"")</f>
        <v>NT Hải</v>
      </c>
      <c r="AP13" s="142" t="str">
        <f>_xlfn.IFNA(VLOOKUP('TKB CHIỀU'!AP13,DS!$A:$B,2,0),"")</f>
        <v>TT Hồng</v>
      </c>
      <c r="AQ13" s="143" t="str">
        <f>_xlfn.IFNA(VLOOKUP('TKB CHIỀU'!AQ13,DS!$A:$B,2,0),"")</f>
        <v>ĐT Thủy</v>
      </c>
      <c r="AR13" s="142" t="str">
        <f>_xlfn.IFNA(VLOOKUP('TKB CHIỀU'!AR13,DS!$A:$B,2,0),"")</f>
        <v>NTT Huyền P</v>
      </c>
      <c r="AS13" s="142" t="str">
        <f>_xlfn.IFNA(VLOOKUP('TKB CHIỀU'!AS13,DS!$A:$B,2,0),"")</f>
        <v>ĐT Đức</v>
      </c>
    </row>
    <row r="14" spans="1:45">
      <c r="A14" s="228" t="s">
        <v>3</v>
      </c>
      <c r="B14" s="231">
        <v>1</v>
      </c>
      <c r="C14" s="233" t="s">
        <v>151</v>
      </c>
      <c r="D14" s="144">
        <f>'TKB CHIỀU'!D14</f>
        <v>0</v>
      </c>
      <c r="E14" s="144">
        <f>'TKB CHIỀU'!E14</f>
        <v>0</v>
      </c>
      <c r="F14" s="144">
        <f>'TKB CHIỀU'!F14</f>
        <v>0</v>
      </c>
      <c r="G14" s="144">
        <f>'TKB CHIỀU'!G14</f>
        <v>0</v>
      </c>
      <c r="H14" s="144">
        <f>'TKB CHIỀU'!H14</f>
        <v>0</v>
      </c>
      <c r="I14" s="144">
        <f>'TKB CHIỀU'!I14</f>
        <v>0</v>
      </c>
      <c r="J14" s="144">
        <f>'TKB CHIỀU'!J14</f>
        <v>0</v>
      </c>
      <c r="K14" s="144">
        <f>'TKB CHIỀU'!K14</f>
        <v>0</v>
      </c>
      <c r="L14" s="144">
        <f>'TKB CHIỀU'!L14</f>
        <v>0</v>
      </c>
      <c r="M14" s="144">
        <f>'TKB CHIỀU'!M14</f>
        <v>0</v>
      </c>
      <c r="N14" s="144">
        <f>'TKB CHIỀU'!N14</f>
        <v>0</v>
      </c>
      <c r="O14" s="144">
        <f>'TKB CHIỀU'!O14</f>
        <v>0</v>
      </c>
      <c r="P14" s="144">
        <f>'TKB CHIỀU'!P14</f>
        <v>0</v>
      </c>
      <c r="Q14" s="145">
        <f>'TKB CHIỀU'!Q14</f>
        <v>0</v>
      </c>
      <c r="R14" s="145">
        <f>'TKB CHIỀU'!R14</f>
        <v>0</v>
      </c>
      <c r="S14" s="145">
        <f>'TKB CHIỀU'!S14</f>
        <v>0</v>
      </c>
      <c r="T14" s="145">
        <f>'TKB CHIỀU'!T14</f>
        <v>0</v>
      </c>
      <c r="U14" s="145">
        <f>'TKB CHIỀU'!U14</f>
        <v>0</v>
      </c>
      <c r="V14" s="145">
        <f>'TKB CHIỀU'!V14</f>
        <v>0</v>
      </c>
      <c r="W14" s="145">
        <f>'TKB CHIỀU'!W14</f>
        <v>0</v>
      </c>
      <c r="X14" s="145">
        <f>'TKB CHIỀU'!X14</f>
        <v>0</v>
      </c>
      <c r="Y14" s="145">
        <f>'TKB CHIỀU'!Y14</f>
        <v>0</v>
      </c>
      <c r="Z14" s="145">
        <f>'TKB CHIỀU'!Z14</f>
        <v>0</v>
      </c>
      <c r="AA14" s="145">
        <f>'TKB CHIỀU'!AA14</f>
        <v>0</v>
      </c>
      <c r="AB14" s="145">
        <f>'TKB CHIỀU'!AB14</f>
        <v>0</v>
      </c>
      <c r="AC14" s="145">
        <f>'TKB CHIỀU'!AC14</f>
        <v>0</v>
      </c>
      <c r="AD14" s="145">
        <f>'TKB CHIỀU'!AD14</f>
        <v>0</v>
      </c>
      <c r="AE14" s="145">
        <f>'TKB CHIỀU'!AE14</f>
        <v>0</v>
      </c>
      <c r="AF14" s="145" t="str">
        <f>'TKB CHIỀU'!AF14</f>
        <v>TOÁN</v>
      </c>
      <c r="AG14" s="145" t="str">
        <f>'TKB CHIỀU'!AG14</f>
        <v>NGỮ VĂN</v>
      </c>
      <c r="AH14" s="145" t="str">
        <f>'TKB CHIỀU'!AH14</f>
        <v>TOÁN</v>
      </c>
      <c r="AI14" s="145" t="str">
        <f>'TKB CHIỀU'!AI14</f>
        <v>GD ĐP</v>
      </c>
      <c r="AJ14" s="145" t="str">
        <f>'TKB CHIỀU'!AJ14</f>
        <v>TOÁN</v>
      </c>
      <c r="AK14" s="145" t="str">
        <f>'TKB CHIỀU'!AK14</f>
        <v>LSĐL-S</v>
      </c>
      <c r="AL14" s="145" t="str">
        <f>'TKB CHIỀU'!AL14</f>
        <v>KHTN-L</v>
      </c>
      <c r="AM14" s="145" t="str">
        <f>'TKB CHIỀU'!AM14</f>
        <v>GDCD</v>
      </c>
      <c r="AN14" s="145" t="str">
        <f>'TKB CHIỀU'!AN14</f>
        <v>KHTN-H</v>
      </c>
      <c r="AO14" s="145" t="str">
        <f>'TKB CHIỀU'!AO14</f>
        <v>LSĐL-S</v>
      </c>
      <c r="AP14" s="145" t="str">
        <f>'TKB CHIỀU'!AP14</f>
        <v>NT - HOẠ</v>
      </c>
      <c r="AQ14" s="146" t="str">
        <f>'TKB CHIỀU'!AQ14</f>
        <v>GDĐP</v>
      </c>
      <c r="AR14" s="145" t="str">
        <f>'TKB CHIỀU'!AR14</f>
        <v>NGỮ VĂN</v>
      </c>
      <c r="AS14" s="145">
        <f>'TKB CHIỀU'!AS14</f>
        <v>0</v>
      </c>
    </row>
    <row r="15" spans="1:45">
      <c r="A15" s="229"/>
      <c r="B15" s="232"/>
      <c r="C15" s="234"/>
      <c r="D15" s="133" t="str">
        <f>_xlfn.IFNA(VLOOKUP('TKB CHIỀU'!D15,DS!$A:$B,2,0),"")</f>
        <v/>
      </c>
      <c r="E15" s="133" t="str">
        <f>_xlfn.IFNA(VLOOKUP('TKB CHIỀU'!E15,DS!$A:$B,2,0),"")</f>
        <v/>
      </c>
      <c r="F15" s="133" t="str">
        <f>_xlfn.IFNA(VLOOKUP('TKB CHIỀU'!F15,DS!$A:$B,2,0),"")</f>
        <v/>
      </c>
      <c r="G15" s="133" t="str">
        <f>_xlfn.IFNA(VLOOKUP('TKB CHIỀU'!G15,DS!$A:$B,2,0),"")</f>
        <v/>
      </c>
      <c r="H15" s="133" t="str">
        <f>_xlfn.IFNA(VLOOKUP('TKB CHIỀU'!H15,DS!$A:$B,2,0),"")</f>
        <v/>
      </c>
      <c r="I15" s="133" t="str">
        <f>_xlfn.IFNA(VLOOKUP('TKB CHIỀU'!I15,DS!$A:$B,2,0),"")</f>
        <v/>
      </c>
      <c r="J15" s="133" t="str">
        <f>_xlfn.IFNA(VLOOKUP('TKB CHIỀU'!J15,DS!$A:$B,2,0),"")</f>
        <v/>
      </c>
      <c r="K15" s="133" t="str">
        <f>_xlfn.IFNA(VLOOKUP('TKB CHIỀU'!K15,DS!$A:$B,2,0),"")</f>
        <v/>
      </c>
      <c r="L15" s="133" t="str">
        <f>_xlfn.IFNA(VLOOKUP('TKB CHIỀU'!L15,DS!$A:$B,2,0),"")</f>
        <v/>
      </c>
      <c r="M15" s="133" t="str">
        <f>_xlfn.IFNA(VLOOKUP('TKB CHIỀU'!M15,DS!$A:$B,2,0),"")</f>
        <v/>
      </c>
      <c r="N15" s="133" t="str">
        <f>_xlfn.IFNA(VLOOKUP('TKB CHIỀU'!N15,DS!$A:$B,2,0),"")</f>
        <v/>
      </c>
      <c r="O15" s="133" t="str">
        <f>_xlfn.IFNA(VLOOKUP('TKB CHIỀU'!O15,DS!$A:$B,2,0),"")</f>
        <v/>
      </c>
      <c r="P15" s="133" t="str">
        <f>_xlfn.IFNA(VLOOKUP('TKB CHIỀU'!P15,DS!$A:$B,2,0),"")</f>
        <v/>
      </c>
      <c r="Q15" s="134" t="str">
        <f>_xlfn.IFNA(VLOOKUP('TKB CHIỀU'!Q15,DS!$A:$B,2,0),"")</f>
        <v/>
      </c>
      <c r="R15" s="134" t="str">
        <f>_xlfn.IFNA(VLOOKUP('TKB CHIỀU'!R15,DS!$A:$B,2,0),"")</f>
        <v/>
      </c>
      <c r="S15" s="134" t="str">
        <f>_xlfn.IFNA(VLOOKUP('TKB CHIỀU'!S15,DS!$A:$B,2,0),"")</f>
        <v/>
      </c>
      <c r="T15" s="142" t="str">
        <f>_xlfn.IFNA(VLOOKUP('TKB CHIỀU'!T15,DS!$A:$B,2,0),"")</f>
        <v/>
      </c>
      <c r="U15" s="134" t="str">
        <f>_xlfn.IFNA(VLOOKUP('TKB CHIỀU'!U15,DS!$A:$B,2,0),"")</f>
        <v/>
      </c>
      <c r="V15" s="134" t="str">
        <f>_xlfn.IFNA(VLOOKUP('TKB CHIỀU'!V15,DS!$A:$B,2,0),"")</f>
        <v/>
      </c>
      <c r="W15" s="134" t="str">
        <f>_xlfn.IFNA(VLOOKUP('TKB CHIỀU'!W15,DS!$A:$B,2,0),"")</f>
        <v/>
      </c>
      <c r="X15" s="134" t="str">
        <f>_xlfn.IFNA(VLOOKUP('TKB CHIỀU'!X15,DS!$A:$B,2,0),"")</f>
        <v/>
      </c>
      <c r="Y15" s="134" t="str">
        <f>_xlfn.IFNA(VLOOKUP('TKB CHIỀU'!Y15,DS!$A:$B,2,0),"")</f>
        <v/>
      </c>
      <c r="Z15" s="134" t="str">
        <f>_xlfn.IFNA(VLOOKUP('TKB CHIỀU'!Z15,DS!$A:$B,2,0),"")</f>
        <v/>
      </c>
      <c r="AA15" s="134" t="str">
        <f>_xlfn.IFNA(VLOOKUP('TKB CHIỀU'!AA15,DS!$A:$B,2,0),"")</f>
        <v/>
      </c>
      <c r="AB15" s="134" t="str">
        <f>_xlfn.IFNA(VLOOKUP('TKB CHIỀU'!AB15,DS!$A:$B,2,0),"")</f>
        <v/>
      </c>
      <c r="AC15" s="134" t="str">
        <f>_xlfn.IFNA(VLOOKUP('TKB CHIỀU'!AC15,DS!$A:$B,2,0),"")</f>
        <v/>
      </c>
      <c r="AD15" s="134" t="str">
        <f>_xlfn.IFNA(VLOOKUP('TKB CHIỀU'!AD15,DS!$A:$B,2,0),"")</f>
        <v/>
      </c>
      <c r="AE15" s="134" t="str">
        <f>_xlfn.IFNA(VLOOKUP('TKB CHIỀU'!AE15,DS!$A:$B,2,0),"")</f>
        <v/>
      </c>
      <c r="AF15" s="134" t="str">
        <f>_xlfn.IFNA(VLOOKUP('TKB CHIỀU'!AF15,DS!$A:$B,2,0),"")</f>
        <v>NT Tâm</v>
      </c>
      <c r="AG15" s="134" t="str">
        <f>_xlfn.IFNA(VLOOKUP('TKB CHIỀU'!AG15,DS!$A:$B,2,0),"")</f>
        <v>NTT Hà</v>
      </c>
      <c r="AH15" s="134" t="str">
        <f>_xlfn.IFNA(VLOOKUP('TKB CHIỀU'!AH15,DS!$A:$B,2,0),"")</f>
        <v>NT Vân</v>
      </c>
      <c r="AI15" s="134" t="str">
        <f>_xlfn.IFNA(VLOOKUP('TKB CHIỀU'!AI15,DS!$A:$B,2,0),"")</f>
        <v>ĐT Thủy</v>
      </c>
      <c r="AJ15" s="134" t="str">
        <f>_xlfn.IFNA(VLOOKUP('TKB CHIỀU'!AJ15,DS!$A:$B,2,0),"")</f>
        <v>PH Minh</v>
      </c>
      <c r="AK15" s="134" t="str">
        <f>_xlfn.IFNA(VLOOKUP('TKB CHIỀU'!AK15,DS!$A:$B,2,0),"")</f>
        <v>ĐTH Nga</v>
      </c>
      <c r="AL15" s="134" t="str">
        <f>_xlfn.IFNA(VLOOKUP('TKB CHIỀU'!AL15,DS!$A:$B,2,0),"")</f>
        <v>NT Phượng</v>
      </c>
      <c r="AM15" s="134" t="str">
        <f>_xlfn.IFNA(VLOOKUP('TKB CHIỀU'!AM15,DS!$A:$B,2,0),"")</f>
        <v>NP Dung</v>
      </c>
      <c r="AN15" s="134" t="str">
        <f>_xlfn.IFNA(VLOOKUP('TKB CHIỀU'!AN15,DS!$A:$B,2,0),"")</f>
        <v>NS Tùng</v>
      </c>
      <c r="AO15" s="134" t="str">
        <f>_xlfn.IFNA(VLOOKUP('TKB CHIỀU'!AO15,DS!$A:$B,2,0),"")</f>
        <v>LT Thoa</v>
      </c>
      <c r="AP15" s="134" t="str">
        <f>_xlfn.IFNA(VLOOKUP('TKB CHIỀU'!AP15,DS!$A:$B,2,0),"")</f>
        <v>LT Phong</v>
      </c>
      <c r="AQ15" s="135" t="str">
        <f>_xlfn.IFNA(VLOOKUP('TKB CHIỀU'!AQ15,DS!$A:$B,2,0),"")</f>
        <v>NTP Lan A</v>
      </c>
      <c r="AR15" s="134" t="str">
        <f>_xlfn.IFNA(VLOOKUP('TKB CHIỀU'!AR15,DS!$A:$B,2,0),"")</f>
        <v>PTL Anh</v>
      </c>
      <c r="AS15" s="134" t="str">
        <f>_xlfn.IFNA(VLOOKUP('TKB CHIỀU'!AS15,DS!$A:$B,2,0),"")</f>
        <v/>
      </c>
    </row>
    <row r="16" spans="1:45">
      <c r="A16" s="229"/>
      <c r="B16" s="66">
        <v>2</v>
      </c>
      <c r="C16" s="235" t="s">
        <v>159</v>
      </c>
      <c r="D16" s="131" t="str">
        <f>'TKB CHIỀU'!D16</f>
        <v>HĐTN-HN</v>
      </c>
      <c r="E16" s="131" t="str">
        <f>'TKB CHIỀU'!E16</f>
        <v>TIẾNG NHẬT</v>
      </c>
      <c r="F16" s="131" t="str">
        <f>'TKB CHIỀU'!F16</f>
        <v>GDCD</v>
      </c>
      <c r="G16" s="131" t="str">
        <f>'TKB CHIỀU'!G16</f>
        <v>GDCD</v>
      </c>
      <c r="H16" s="131" t="str">
        <f>'TKB CHIỀU'!H16</f>
        <v>KHTN</v>
      </c>
      <c r="I16" s="131" t="str">
        <f>'TKB CHIỀU'!I16</f>
        <v>NGỮ VĂN</v>
      </c>
      <c r="J16" s="131" t="str">
        <f>'TKB CHIỀU'!J16</f>
        <v>RKN TƯ DUY</v>
      </c>
      <c r="K16" s="131" t="str">
        <f>'TKB CHIỀU'!K16</f>
        <v>HĐTN-HN</v>
      </c>
      <c r="L16" s="131" t="str">
        <f>'TKB CHIỀU'!L16</f>
        <v>THƯ VIỆN</v>
      </c>
      <c r="M16" s="131" t="str">
        <f>'TKB CHIỀU'!M16</f>
        <v>LSĐL-S</v>
      </c>
      <c r="N16" s="131" t="str">
        <f>'TKB CHIỀU'!N16</f>
        <v>NGỮ VĂN</v>
      </c>
      <c r="O16" s="131" t="str">
        <f>'TKB CHIỀU'!O16</f>
        <v>LSĐL-S</v>
      </c>
      <c r="P16" s="131" t="str">
        <f>'TKB CHIỀU'!P16</f>
        <v>KHTN</v>
      </c>
      <c r="Q16" s="136" t="str">
        <f>'TKB CHIỀU'!Q16</f>
        <v>GD STEM</v>
      </c>
      <c r="R16" s="136" t="str">
        <f>'TKB CHIỀU'!R16</f>
        <v>PHÁP</v>
      </c>
      <c r="S16" s="136" t="str">
        <f>'TKB CHIỀU'!S16</f>
        <v>LSĐL-Đ</v>
      </c>
      <c r="T16" s="136" t="str">
        <f>'TKB CHIỀU'!T16</f>
        <v>TIN HỌC</v>
      </c>
      <c r="U16" s="136" t="str">
        <f>'TKB CHIỀU'!U16</f>
        <v>THƯ VIỆN</v>
      </c>
      <c r="V16" s="136" t="str">
        <f>'TKB CHIỀU'!V16</f>
        <v>GD STEM</v>
      </c>
      <c r="W16" s="136" t="str">
        <f>'TKB CHIỀU'!W16</f>
        <v>GDĐP</v>
      </c>
      <c r="X16" s="136" t="str">
        <f>'TKB CHIỀU'!X16</f>
        <v>TOÁN</v>
      </c>
      <c r="Y16" s="136" t="str">
        <f>'TKB CHIỀU'!Y16</f>
        <v>GDCD</v>
      </c>
      <c r="Z16" s="136" t="str">
        <f>'TKB CHIỀU'!Z16</f>
        <v>GD STEM</v>
      </c>
      <c r="AA16" s="136" t="str">
        <f>'TKB CHIỀU'!AA16</f>
        <v>KHTN-H</v>
      </c>
      <c r="AB16" s="136" t="str">
        <f>'TKB CHIỀU'!AB16</f>
        <v>LSĐL-Đ</v>
      </c>
      <c r="AC16" s="136" t="str">
        <f>'TKB CHIỀU'!AC16</f>
        <v>TIẾNG ANH</v>
      </c>
      <c r="AD16" s="132" t="str">
        <f>'TKB CHIỀU'!AD16</f>
        <v>THƯ VIỆN</v>
      </c>
      <c r="AE16" s="132" t="str">
        <f>'TKB CHIỀU'!AE16</f>
        <v>TIẾNG PHÁP</v>
      </c>
      <c r="AF16" s="132" t="str">
        <f>'TKB CHIỀU'!AF16</f>
        <v>TOÁN</v>
      </c>
      <c r="AG16" s="132" t="str">
        <f>'TKB CHIỀU'!AG16</f>
        <v>NGỮ VĂN</v>
      </c>
      <c r="AH16" s="132" t="str">
        <f>'TKB CHIỀU'!AH16</f>
        <v>TOÁN</v>
      </c>
      <c r="AI16" s="136" t="str">
        <f>'TKB CHIỀU'!AI16</f>
        <v>GDTC</v>
      </c>
      <c r="AJ16" s="136" t="str">
        <f>'TKB CHIỀU'!AJ16</f>
        <v>TOÁN</v>
      </c>
      <c r="AK16" s="136" t="str">
        <f>'TKB CHIỀU'!AK16</f>
        <v>TIẾNG ANH</v>
      </c>
      <c r="AL16" s="132" t="str">
        <f>'TKB CHIỀU'!AL16</f>
        <v>KHTN-H</v>
      </c>
      <c r="AM16" s="132" t="str">
        <f>'TKB CHIỀU'!AM16</f>
        <v>KHTN-L</v>
      </c>
      <c r="AN16" s="132" t="str">
        <f>'TKB CHIỀU'!AN16</f>
        <v xml:space="preserve">CÔNG NGHỆ </v>
      </c>
      <c r="AO16" s="132" t="str">
        <f>'TKB CHIỀU'!AO16</f>
        <v>GDTC</v>
      </c>
      <c r="AP16" s="132" t="str">
        <f>'TKB CHIỀU'!AP16</f>
        <v>TOÁN</v>
      </c>
      <c r="AQ16" s="140" t="str">
        <f>'TKB CHIỀU'!AQ16</f>
        <v>NT - HOẠ</v>
      </c>
      <c r="AR16" s="132" t="str">
        <f>'TKB CHIỀU'!AR16</f>
        <v>TOÁN</v>
      </c>
      <c r="AS16" s="132">
        <f>'TKB CHIỀU'!AS16</f>
        <v>0</v>
      </c>
    </row>
    <row r="17" spans="1:45">
      <c r="A17" s="229"/>
      <c r="B17" s="161"/>
      <c r="C17" s="234"/>
      <c r="D17" s="133" t="str">
        <f>_xlfn.IFNA(VLOOKUP('TKB CHIỀU'!D17,DS!$A:$B,2,0),"")</f>
        <v>BTT Hương</v>
      </c>
      <c r="E17" s="133" t="str">
        <f>_xlfn.IFNA(VLOOKUP('TKB CHIỀU'!E17,DS!$A:$B,2,0),"")</f>
        <v/>
      </c>
      <c r="F17" s="133" t="str">
        <f>_xlfn.IFNA(VLOOKUP('TKB CHIỀU'!F17,DS!$A:$B,2,0),"")</f>
        <v>NB Châu</v>
      </c>
      <c r="G17" s="133" t="str">
        <f>_xlfn.IFNA(VLOOKUP('TKB CHIỀU'!G17,DS!$A:$B,2,0),"")</f>
        <v>NTT Hạnh</v>
      </c>
      <c r="H17" s="133" t="str">
        <f>_xlfn.IFNA(VLOOKUP('TKB CHIỀU'!H17,DS!$A:$B,2,0),"")</f>
        <v>NTT Huyền</v>
      </c>
      <c r="I17" s="133" t="str">
        <f>_xlfn.IFNA(VLOOKUP('TKB CHIỀU'!I17,DS!$A:$B,2,0),"")</f>
        <v>ĐT Thủy</v>
      </c>
      <c r="J17" s="133" t="str">
        <f>_xlfn.IFNA(VLOOKUP('TKB CHIỀU'!J17,DS!$A:$B,2,0),"")</f>
        <v>NK Linh</v>
      </c>
      <c r="K17" s="133" t="str">
        <f>_xlfn.IFNA(VLOOKUP('TKB CHIỀU'!K17,DS!$A:$B,2,0),"")</f>
        <v>TX Điện</v>
      </c>
      <c r="L17" s="133" t="str">
        <f>_xlfn.IFNA(VLOOKUP('TKB CHIỀU'!L17,DS!$A:$B,2,0),"")</f>
        <v>LTH Quỳnh</v>
      </c>
      <c r="M17" s="133" t="str">
        <f>_xlfn.IFNA(VLOOKUP('TKB CHIỀU'!M17,DS!$A:$B,2,0),"")</f>
        <v>ĐT Năng</v>
      </c>
      <c r="N17" s="133" t="str">
        <f>_xlfn.IFNA(VLOOKUP('TKB CHIỀU'!N17,DS!$A:$B,2,0),"")</f>
        <v>LTH Yến</v>
      </c>
      <c r="O17" s="133" t="str">
        <f>_xlfn.IFNA(VLOOKUP('TKB CHIỀU'!O17,DS!$A:$B,2,0),"")</f>
        <v>VTT Nhàn</v>
      </c>
      <c r="P17" s="133" t="str">
        <f>_xlfn.IFNA(VLOOKUP('TKB CHIỀU'!P17,DS!$A:$B,2,0),"")</f>
        <v>ĐĐ Hưng</v>
      </c>
      <c r="Q17" s="134" t="str">
        <f>_xlfn.IFNA(VLOOKUP('TKB CHIỀU'!Q17,DS!$A:$B,2,0),"")</f>
        <v>NTN Liên</v>
      </c>
      <c r="R17" s="134" t="str">
        <f>_xlfn.IFNA(VLOOKUP('TKB CHIỀU'!R17,DS!$A:$B,2,0),"")</f>
        <v>CK Đức</v>
      </c>
      <c r="S17" s="134" t="str">
        <f>_xlfn.IFNA(VLOOKUP('TKB CHIỀU'!S17,DS!$A:$B,2,0),"")</f>
        <v>ĐT Hà</v>
      </c>
      <c r="T17" s="134" t="str">
        <f>_xlfn.IFNA(VLOOKUP('TKB CHIỀU'!T17,DS!$A:$B,2,0),"")</f>
        <v>NB Vân</v>
      </c>
      <c r="U17" s="134" t="str">
        <f>_xlfn.IFNA(VLOOKUP('TKB CHIỀU'!U17,DS!$A:$B,2,0),"")</f>
        <v>PT Mai</v>
      </c>
      <c r="V17" s="134" t="str">
        <f>_xlfn.IFNA(VLOOKUP('TKB CHIỀU'!V17,DS!$A:$B,2,0),"")</f>
        <v>TTT Hằng</v>
      </c>
      <c r="W17" s="134" t="str">
        <f>_xlfn.IFNA(VLOOKUP('TKB CHIỀU'!W17,DS!$A:$B,2,0),"")</f>
        <v>PTL Anh</v>
      </c>
      <c r="X17" s="134" t="str">
        <f>_xlfn.IFNA(VLOOKUP('TKB CHIỀU'!X17,DS!$A:$B,2,0),"")</f>
        <v>PQ Linh</v>
      </c>
      <c r="Y17" s="134" t="str">
        <f>_xlfn.IFNA(VLOOKUP('TKB CHIỀU'!Y17,DS!$A:$B,2,0),"")</f>
        <v>NT Nga</v>
      </c>
      <c r="Z17" s="134" t="str">
        <f>_xlfn.IFNA(VLOOKUP('TKB CHIỀU'!Z17,DS!$A:$B,2,0),"")</f>
        <v>HTH Quỳnh</v>
      </c>
      <c r="AA17" s="134" t="str">
        <f>_xlfn.IFNA(VLOOKUP('TKB CHIỀU'!AA17,DS!$A:$B,2,0),"")</f>
        <v>NH Anh</v>
      </c>
      <c r="AB17" s="134" t="str">
        <f>_xlfn.IFNA(VLOOKUP('TKB CHIỀU'!AB17,DS!$A:$B,2,0),"")</f>
        <v>ĐD Định</v>
      </c>
      <c r="AC17" s="134" t="str">
        <f>_xlfn.IFNA(VLOOKUP('TKB CHIỀU'!AC17,DS!$A:$B,2,0),"")</f>
        <v>NTH Quyên</v>
      </c>
      <c r="AD17" s="134" t="str">
        <f>_xlfn.IFNA(VLOOKUP('TKB CHIỀU'!AD17,DS!$A:$B,2,0),"")</f>
        <v>TT Hồng</v>
      </c>
      <c r="AE17" s="134" t="str">
        <f>_xlfn.IFNA(VLOOKUP('TKB CHIỀU'!AE17,DS!$A:$B,2,0),"")</f>
        <v>CTM Tâm</v>
      </c>
      <c r="AF17" s="134" t="str">
        <f>_xlfn.IFNA(VLOOKUP('TKB CHIỀU'!AF17,DS!$A:$B,2,0),"")</f>
        <v>NT Tâm</v>
      </c>
      <c r="AG17" s="134" t="str">
        <f>_xlfn.IFNA(VLOOKUP('TKB CHIỀU'!AG17,DS!$A:$B,2,0),"")</f>
        <v>NTT Hà</v>
      </c>
      <c r="AH17" s="134" t="str">
        <f>_xlfn.IFNA(VLOOKUP('TKB CHIỀU'!AH17,DS!$A:$B,2,0),"")</f>
        <v>NT Vân</v>
      </c>
      <c r="AI17" s="134" t="str">
        <f>_xlfn.IFNA(VLOOKUP('TKB CHIỀU'!AI17,DS!$A:$B,2,0),"")</f>
        <v>DT Dung</v>
      </c>
      <c r="AJ17" s="134" t="str">
        <f>_xlfn.IFNA(VLOOKUP('TKB CHIỀU'!AJ17,DS!$A:$B,2,0),"")</f>
        <v>PH Minh</v>
      </c>
      <c r="AK17" s="134" t="str">
        <f>_xlfn.IFNA(VLOOKUP('TKB CHIỀU'!AK17,DS!$A:$B,2,0),"")</f>
        <v>TTH Giang</v>
      </c>
      <c r="AL17" s="134" t="str">
        <f>_xlfn.IFNA(VLOOKUP('TKB CHIỀU'!AL17,DS!$A:$B,2,0),"")</f>
        <v>NS Tùng</v>
      </c>
      <c r="AM17" s="134" t="str">
        <f>_xlfn.IFNA(VLOOKUP('TKB CHIỀU'!AM17,DS!$A:$B,2,0),"")</f>
        <v>NT Phượng</v>
      </c>
      <c r="AN17" s="134" t="str">
        <f>_xlfn.IFNA(VLOOKUP('TKB CHIỀU'!AN17,DS!$A:$B,2,0),"")</f>
        <v>NH Thúy</v>
      </c>
      <c r="AO17" s="134" t="str">
        <f>_xlfn.IFNA(VLOOKUP('TKB CHIỀU'!AO17,DS!$A:$B,2,0),"")</f>
        <v>NĐ Duy</v>
      </c>
      <c r="AP17" s="134" t="str">
        <f>_xlfn.IFNA(VLOOKUP('TKB CHIỀU'!AP17,DS!$A:$B,2,0),"")</f>
        <v>NT Kỳ</v>
      </c>
      <c r="AQ17" s="135" t="str">
        <f>_xlfn.IFNA(VLOOKUP('TKB CHIỀU'!AQ17,DS!$A:$B,2,0),"")</f>
        <v>LT Phong</v>
      </c>
      <c r="AR17" s="134" t="str">
        <f>_xlfn.IFNA(VLOOKUP('TKB CHIỀU'!AR17,DS!$A:$B,2,0),"")</f>
        <v>NTT Thủy B</v>
      </c>
      <c r="AS17" s="134" t="str">
        <f>_xlfn.IFNA(VLOOKUP('TKB CHIỀU'!AS17,DS!$A:$B,2,0),"")</f>
        <v/>
      </c>
    </row>
    <row r="18" spans="1:45">
      <c r="A18" s="229"/>
      <c r="B18" s="66">
        <v>3</v>
      </c>
      <c r="C18" s="235" t="s">
        <v>162</v>
      </c>
      <c r="D18" s="131" t="str">
        <f>'TKB CHIỀU'!D18</f>
        <v>NĂNG KHIẾU</v>
      </c>
      <c r="E18" s="131" t="str">
        <f>'TKB CHIỀU'!E18</f>
        <v>LSĐL-S</v>
      </c>
      <c r="F18" s="131" t="str">
        <f>'TKB CHIỀU'!F18</f>
        <v>TIẾNG NHẬT</v>
      </c>
      <c r="G18" s="131" t="str">
        <f>'TKB CHIỀU'!G18</f>
        <v>THƯ VIỆN</v>
      </c>
      <c r="H18" s="131" t="str">
        <f>'TKB CHIỀU'!H18</f>
        <v>HĐTN-HN</v>
      </c>
      <c r="I18" s="131" t="str">
        <f>'TKB CHIỀU'!I18</f>
        <v>KHTN</v>
      </c>
      <c r="J18" s="131" t="str">
        <f>'TKB CHIỀU'!J18</f>
        <v>HĐTN-HN</v>
      </c>
      <c r="K18" s="131" t="str">
        <f>'TKB CHIỀU'!K18</f>
        <v>LSĐL-S</v>
      </c>
      <c r="L18" s="131" t="str">
        <f>'TKB CHIỀU'!L18</f>
        <v>GDĐP</v>
      </c>
      <c r="M18" s="131" t="str">
        <f>'TKB CHIỀU'!M18</f>
        <v>RKNTD NN&amp;LG</v>
      </c>
      <c r="N18" s="131" t="str">
        <f>'TKB CHIỀU'!N18</f>
        <v>NĂNG KHIẾU</v>
      </c>
      <c r="O18" s="131" t="str">
        <f>'TKB CHIỀU'!O18</f>
        <v>NĂNG KHIẾU</v>
      </c>
      <c r="P18" s="131" t="str">
        <f>'TKB CHIỀU'!P18</f>
        <v>GD STEM</v>
      </c>
      <c r="Q18" s="136" t="str">
        <f>'TKB CHIỀU'!Q18</f>
        <v>LSĐL-S</v>
      </c>
      <c r="R18" s="136" t="str">
        <f>'TKB CHIỀU'!R18</f>
        <v>PHÁP</v>
      </c>
      <c r="S18" s="136" t="str">
        <f>'TKB CHIỀU'!S18</f>
        <v>NGỮ VĂN</v>
      </c>
      <c r="T18" s="136" t="str">
        <f>'TKB CHIỀU'!T18</f>
        <v>LSĐL-Đ</v>
      </c>
      <c r="U18" s="136" t="str">
        <f>'TKB CHIỀU'!U18</f>
        <v>GDĐP</v>
      </c>
      <c r="V18" s="136" t="str">
        <f>'TKB CHIỀU'!V18</f>
        <v>TOÁN</v>
      </c>
      <c r="W18" s="136" t="str">
        <f>'TKB CHIỀU'!W18</f>
        <v>GDCD</v>
      </c>
      <c r="X18" s="136" t="str">
        <f>'TKB CHIỀU'!X18</f>
        <v>TIN HỌC</v>
      </c>
      <c r="Y18" s="136" t="str">
        <f>'TKB CHIỀU'!Y18</f>
        <v>NĂNG KHIẾU</v>
      </c>
      <c r="Z18" s="136" t="str">
        <f>'TKB CHIỀU'!Z18</f>
        <v>LSĐL-Đ</v>
      </c>
      <c r="AA18" s="136" t="str">
        <f>'TKB CHIỀU'!AA18</f>
        <v>TIN HỌC</v>
      </c>
      <c r="AB18" s="136" t="str">
        <f>'TKB CHIỀU'!AB18</f>
        <v>KHTN-H</v>
      </c>
      <c r="AC18" s="136" t="str">
        <f>'TKB CHIỀU'!AC18</f>
        <v>TOÁN</v>
      </c>
      <c r="AD18" s="136" t="str">
        <f>'TKB CHIỀU'!AD18</f>
        <v>GD STEM</v>
      </c>
      <c r="AE18" s="136" t="str">
        <f>'TKB CHIỀU'!AE18</f>
        <v>TIẾNG PHÁP</v>
      </c>
      <c r="AF18" s="136" t="str">
        <f>'TKB CHIỀU'!AF18</f>
        <v>TIẾNG ANH</v>
      </c>
      <c r="AG18" s="136" t="str">
        <f>'TKB CHIỀU'!AG18</f>
        <v>GDCD</v>
      </c>
      <c r="AH18" s="136" t="str">
        <f>'TKB CHIỀU'!AH18</f>
        <v>NGỮ VĂN</v>
      </c>
      <c r="AI18" s="136" t="str">
        <f>'TKB CHIỀU'!AI18</f>
        <v>NT - HOẠ</v>
      </c>
      <c r="AJ18" s="136" t="str">
        <f>'TKB CHIỀU'!AJ18</f>
        <v>KHTN-H</v>
      </c>
      <c r="AK18" s="136" t="str">
        <f>'TKB CHIỀU'!AK18</f>
        <v>CÔNG NGHỆ</v>
      </c>
      <c r="AL18" s="132" t="str">
        <f>'TKB CHIỀU'!AL18</f>
        <v>LSĐL-S</v>
      </c>
      <c r="AM18" s="132" t="str">
        <f>'TKB CHIỀU'!AM18</f>
        <v>TOÁN</v>
      </c>
      <c r="AN18" s="132" t="str">
        <f>'TKB CHIỀU'!AN18</f>
        <v>GDTC</v>
      </c>
      <c r="AO18" s="132" t="str">
        <f>'TKB CHIỀU'!AO18</f>
        <v>KHTN-L</v>
      </c>
      <c r="AP18" s="132" t="str">
        <f>'TKB CHIỀU'!AP18</f>
        <v>TOÁN</v>
      </c>
      <c r="AQ18" s="140" t="str">
        <f>'TKB CHIỀU'!AQ18</f>
        <v>NGỮ VĂN</v>
      </c>
      <c r="AR18" s="132" t="str">
        <f>'TKB CHIỀU'!AR18</f>
        <v>TOÁN</v>
      </c>
      <c r="AS18" s="132">
        <f>'TKB CHIỀU'!AS18</f>
        <v>0</v>
      </c>
    </row>
    <row r="19" spans="1:45">
      <c r="A19" s="229"/>
      <c r="B19" s="161"/>
      <c r="C19" s="234"/>
      <c r="D19" s="133" t="str">
        <f>_xlfn.IFNA(VLOOKUP('TKB CHIỀU'!D19,DS!$A:$B,2,0),"")</f>
        <v>NMT Linh</v>
      </c>
      <c r="E19" s="133" t="str">
        <f>_xlfn.IFNA(VLOOKUP('TKB CHIỀU'!E19,DS!$A:$B,2,0),"")</f>
        <v>NTP Lan B</v>
      </c>
      <c r="F19" s="133" t="str">
        <f>_xlfn.IFNA(VLOOKUP('TKB CHIỀU'!F19,DS!$A:$B,2,0),"")</f>
        <v/>
      </c>
      <c r="G19" s="133" t="str">
        <f>_xlfn.IFNA(VLOOKUP('TKB CHIỀU'!G19,DS!$A:$B,2,0),"")</f>
        <v>PTM Ngân</v>
      </c>
      <c r="H19" s="133" t="str">
        <f>_xlfn.IFNA(VLOOKUP('TKB CHIỀU'!H19,DS!$A:$B,2,0),"")</f>
        <v>NTT Huyền</v>
      </c>
      <c r="I19" s="133" t="str">
        <f>_xlfn.IFNA(VLOOKUP('TKB CHIỀU'!I19,DS!$A:$B,2,0),"")</f>
        <v>TT Hồng</v>
      </c>
      <c r="J19" s="133" t="str">
        <f>_xlfn.IFNA(VLOOKUP('TKB CHIỀU'!J19,DS!$A:$B,2,0),"")</f>
        <v>NK Linh</v>
      </c>
      <c r="K19" s="133" t="str">
        <f>_xlfn.IFNA(VLOOKUP('TKB CHIỀU'!K19,DS!$A:$B,2,0),"")</f>
        <v>VTT Nhàn</v>
      </c>
      <c r="L19" s="133" t="str">
        <f>_xlfn.IFNA(VLOOKUP('TKB CHIỀU'!L19,DS!$A:$B,2,0),"")</f>
        <v>BTT Hương</v>
      </c>
      <c r="M19" s="133" t="str">
        <f>_xlfn.IFNA(VLOOKUP('TKB CHIỀU'!M19,DS!$A:$B,2,0),"")</f>
        <v>NB Châu</v>
      </c>
      <c r="N19" s="133" t="str">
        <f>_xlfn.IFNA(VLOOKUP('TKB CHIỀU'!N19,DS!$A:$B,2,0),"")</f>
        <v>LN Anh</v>
      </c>
      <c r="O19" s="133" t="str">
        <f>_xlfn.IFNA(VLOOKUP('TKB CHIỀU'!O19,DS!$A:$B,2,0),"")</f>
        <v>PTT Linh</v>
      </c>
      <c r="P19" s="133" t="str">
        <f>_xlfn.IFNA(VLOOKUP('TKB CHIỀU'!P19,DS!$A:$B,2,0),"")</f>
        <v>ĐĐ Hưng</v>
      </c>
      <c r="Q19" s="134" t="str">
        <f>_xlfn.IFNA(VLOOKUP('TKB CHIỀU'!Q19,DS!$A:$B,2,0),"")</f>
        <v>ĐT Năng</v>
      </c>
      <c r="R19" s="134" t="str">
        <f>_xlfn.IFNA(VLOOKUP('TKB CHIỀU'!R19,DS!$A:$B,2,0),"")</f>
        <v>CK Đức</v>
      </c>
      <c r="S19" s="134" t="str">
        <f>_xlfn.IFNA(VLOOKUP('TKB CHIỀU'!S19,DS!$A:$B,2,0),"")</f>
        <v>LH Lan</v>
      </c>
      <c r="T19" s="134" t="str">
        <f>_xlfn.IFNA(VLOOKUP('TKB CHIỀU'!T19,DS!$A:$B,2,0),"")</f>
        <v>ĐT Hà</v>
      </c>
      <c r="U19" s="134" t="str">
        <f>_xlfn.IFNA(VLOOKUP('TKB CHIỀU'!U19,DS!$A:$B,2,0),"")</f>
        <v>PTL Anh</v>
      </c>
      <c r="V19" s="134" t="str">
        <f>_xlfn.IFNA(VLOOKUP('TKB CHIỀU'!V19,DS!$A:$B,2,0),"")</f>
        <v>TX Điện</v>
      </c>
      <c r="W19" s="134" t="str">
        <f>_xlfn.IFNA(VLOOKUP('TKB CHIỀU'!W19,DS!$A:$B,2,0),"")</f>
        <v>NT Nga</v>
      </c>
      <c r="X19" s="134" t="str">
        <f>_xlfn.IFNA(VLOOKUP('TKB CHIỀU'!X19,DS!$A:$B,2,0),"")</f>
        <v>PQ Linh</v>
      </c>
      <c r="Y19" s="134" t="str">
        <f>_xlfn.IFNA(VLOOKUP('TKB CHIỀU'!Y19,DS!$A:$B,2,0),"")</f>
        <v>KV Dũng</v>
      </c>
      <c r="Z19" s="134" t="str">
        <f>_xlfn.IFNA(VLOOKUP('TKB CHIỀU'!Z19,DS!$A:$B,2,0),"")</f>
        <v>ĐD Định</v>
      </c>
      <c r="AA19" s="134" t="str">
        <f>_xlfn.IFNA(VLOOKUP('TKB CHIỀU'!AA19,DS!$A:$B,2,0),"")</f>
        <v>NB Vân</v>
      </c>
      <c r="AB19" s="134" t="str">
        <f>_xlfn.IFNA(VLOOKUP('TKB CHIỀU'!AB19,DS!$A:$B,2,0),"")</f>
        <v>NH Anh</v>
      </c>
      <c r="AC19" s="134" t="str">
        <f>_xlfn.IFNA(VLOOKUP('TKB CHIỀU'!AC19,DS!$A:$B,2,0),"")</f>
        <v>PH Giang</v>
      </c>
      <c r="AD19" s="134" t="str">
        <f>_xlfn.IFNA(VLOOKUP('TKB CHIỀU'!AD19,DS!$A:$B,2,0),"")</f>
        <v>TTT Hằng</v>
      </c>
      <c r="AE19" s="134" t="str">
        <f>_xlfn.IFNA(VLOOKUP('TKB CHIỀU'!AE19,DS!$A:$B,2,0),"")</f>
        <v>CTM Tâm</v>
      </c>
      <c r="AF19" s="134" t="str">
        <f>_xlfn.IFNA(VLOOKUP('TKB CHIỀU'!AF19,DS!$A:$B,2,0),"")</f>
        <v>TTH Giang</v>
      </c>
      <c r="AG19" s="134" t="str">
        <f>_xlfn.IFNA(VLOOKUP('TKB CHIỀU'!AG19,DS!$A:$B,2,0),"")</f>
        <v>LTH Quỳnh</v>
      </c>
      <c r="AH19" s="134" t="str">
        <f>_xlfn.IFNA(VLOOKUP('TKB CHIỀU'!AH19,DS!$A:$B,2,0),"")</f>
        <v>NP Dung</v>
      </c>
      <c r="AI19" s="134" t="str">
        <f>_xlfn.IFNA(VLOOKUP('TKB CHIỀU'!AI19,DS!$A:$B,2,0),"")</f>
        <v>LT Phong</v>
      </c>
      <c r="AJ19" s="134" t="str">
        <f>_xlfn.IFNA(VLOOKUP('TKB CHIỀU'!AJ19,DS!$A:$B,2,0),"")</f>
        <v>PT Mai</v>
      </c>
      <c r="AK19" s="134" t="str">
        <f>_xlfn.IFNA(VLOOKUP('TKB CHIỀU'!AK19,DS!$A:$B,2,0),"")</f>
        <v>NH Thúy</v>
      </c>
      <c r="AL19" s="134" t="str">
        <f>_xlfn.IFNA(VLOOKUP('TKB CHIỀU'!AL19,DS!$A:$B,2,0),"")</f>
        <v>LT Thoa</v>
      </c>
      <c r="AM19" s="134" t="str">
        <f>_xlfn.IFNA(VLOOKUP('TKB CHIỀU'!AM19,DS!$A:$B,2,0),"")</f>
        <v>NT Tâm</v>
      </c>
      <c r="AN19" s="134" t="str">
        <f>_xlfn.IFNA(VLOOKUP('TKB CHIỀU'!AN19,DS!$A:$B,2,0),"")</f>
        <v>NĐ Duy</v>
      </c>
      <c r="AO19" s="134" t="str">
        <f>_xlfn.IFNA(VLOOKUP('TKB CHIỀU'!AO19,DS!$A:$B,2,0),"")</f>
        <v>NT Phượng</v>
      </c>
      <c r="AP19" s="134" t="str">
        <f>_xlfn.IFNA(VLOOKUP('TKB CHIỀU'!AP19,DS!$A:$B,2,0),"")</f>
        <v>NT Kỳ</v>
      </c>
      <c r="AQ19" s="135" t="str">
        <f>_xlfn.IFNA(VLOOKUP('TKB CHIỀU'!AQ19,DS!$A:$B,2,0),"")</f>
        <v>ĐT Thủy</v>
      </c>
      <c r="AR19" s="134" t="str">
        <f>_xlfn.IFNA(VLOOKUP('TKB CHIỀU'!AR19,DS!$A:$B,2,0),"")</f>
        <v>NTT Thủy B</v>
      </c>
      <c r="AS19" s="134" t="str">
        <f>_xlfn.IFNA(VLOOKUP('TKB CHIỀU'!AS19,DS!$A:$B,2,0),"")</f>
        <v/>
      </c>
    </row>
    <row r="20" spans="1:45" ht="13">
      <c r="A20" s="229"/>
      <c r="B20" s="66">
        <v>4</v>
      </c>
      <c r="C20" s="235" t="s">
        <v>164</v>
      </c>
      <c r="D20" s="147" t="str">
        <f>'TKB CHIỀU'!D20</f>
        <v>THƯ VIỆN</v>
      </c>
      <c r="E20" s="147">
        <f>'TKB CHIỀU'!E20</f>
        <v>0</v>
      </c>
      <c r="F20" s="147">
        <f>'TKB CHIỀU'!F20</f>
        <v>0</v>
      </c>
      <c r="G20" s="147">
        <f>'TKB CHIỀU'!G20</f>
        <v>0</v>
      </c>
      <c r="H20" s="147" t="str">
        <f>'TKB CHIỀU'!H20</f>
        <v>NĂNG KHIẾU</v>
      </c>
      <c r="I20" s="147" t="str">
        <f>'TKB CHIỀU'!I20</f>
        <v>LSĐL-S</v>
      </c>
      <c r="J20" s="147">
        <f>'TKB CHIỀU'!J20</f>
        <v>0</v>
      </c>
      <c r="K20" s="147">
        <f>'TKB CHIỀU'!K20</f>
        <v>0</v>
      </c>
      <c r="L20" s="147" t="str">
        <f>'TKB CHIỀU'!L20</f>
        <v>LSĐL-S</v>
      </c>
      <c r="M20" s="147">
        <f>'TKB CHIỀU'!M20</f>
        <v>0</v>
      </c>
      <c r="N20" s="147">
        <f>'TKB CHIỀU'!N20</f>
        <v>0</v>
      </c>
      <c r="O20" s="147" t="str">
        <f>'TKB CHIỀU'!O20</f>
        <v>HĐTN-HN</v>
      </c>
      <c r="P20" s="147">
        <f>'TKB CHIỀU'!P20</f>
        <v>0</v>
      </c>
      <c r="Q20" s="148">
        <f>'TKB CHIỀU'!Q20</f>
        <v>0</v>
      </c>
      <c r="R20" s="148">
        <f>'TKB CHIỀU'!R20</f>
        <v>0</v>
      </c>
      <c r="S20" s="148" t="str">
        <f>'TKB CHIỀU'!S20</f>
        <v>RKNTD NN&amp;LG</v>
      </c>
      <c r="T20" s="148" t="str">
        <f>'TKB CHIỀU'!T20</f>
        <v>GDCD</v>
      </c>
      <c r="U20" s="148" t="str">
        <f>'TKB CHIỀU'!U20</f>
        <v>KHTN-H</v>
      </c>
      <c r="V20" s="148" t="str">
        <f>'TKB CHIỀU'!V20</f>
        <v>THƯ VIỆN</v>
      </c>
      <c r="W20" s="148" t="str">
        <f>'TKB CHIỀU'!W20</f>
        <v>LSĐL-Đ</v>
      </c>
      <c r="X20" s="148" t="str">
        <f>'TKB CHIỀU'!X20</f>
        <v>GD STEM</v>
      </c>
      <c r="Y20" s="148" t="str">
        <f>'TKB CHIỀU'!Y20</f>
        <v>GD STEM</v>
      </c>
      <c r="Z20" s="148" t="str">
        <f>'TKB CHIỀU'!Z20</f>
        <v>THƯ VIỆN</v>
      </c>
      <c r="AA20" s="148" t="str">
        <f>'TKB CHIỀU'!AA20</f>
        <v>LSĐL-Đ</v>
      </c>
      <c r="AB20" s="148" t="str">
        <f>'TKB CHIỀU'!AB20</f>
        <v>NĂNG KHIẾU</v>
      </c>
      <c r="AC20" s="148" t="str">
        <f>'TKB CHIỀU'!AC20</f>
        <v>GD STEM</v>
      </c>
      <c r="AD20" s="148" t="str">
        <f>'TKB CHIỀU'!AD20</f>
        <v>TIẾNG ANH</v>
      </c>
      <c r="AE20" s="148" t="str">
        <f>'TKB CHIỀU'!AE20</f>
        <v>TIẾNG PHÁP</v>
      </c>
      <c r="AF20" s="148" t="str">
        <f>'TKB CHIỀU'!AF20</f>
        <v>NT - HOẠ</v>
      </c>
      <c r="AG20" s="149" t="str">
        <f>'TKB CHIỀU'!AG20</f>
        <v>NT - HOẠ</v>
      </c>
      <c r="AH20" s="149" t="str">
        <f>'TKB CHIỀU'!AH20</f>
        <v>NGỮ VĂN</v>
      </c>
      <c r="AI20" s="148" t="str">
        <f>'TKB CHIỀU'!AI20</f>
        <v>LSĐL-S</v>
      </c>
      <c r="AJ20" s="148" t="str">
        <f>'TKB CHIỀU'!AJ20</f>
        <v>LSĐL-S</v>
      </c>
      <c r="AK20" s="148" t="str">
        <f>'TKB CHIỀU'!AK20</f>
        <v>GDTC</v>
      </c>
      <c r="AL20" s="148" t="str">
        <f>'TKB CHIỀU'!AL20</f>
        <v>TOÁN</v>
      </c>
      <c r="AM20" s="148" t="str">
        <f>'TKB CHIỀU'!AM20</f>
        <v>TOÁN</v>
      </c>
      <c r="AN20" s="148" t="str">
        <f>'TKB CHIỀU'!AN20</f>
        <v>TOÁN</v>
      </c>
      <c r="AO20" s="148" t="str">
        <f>'TKB CHIỀU'!AO20</f>
        <v>KHTN-H</v>
      </c>
      <c r="AP20" s="148" t="str">
        <f>'TKB CHIỀU'!AP20</f>
        <v>KHTN-L</v>
      </c>
      <c r="AQ20" s="148" t="str">
        <f>'TKB CHIỀU'!AQ20</f>
        <v>NGỮ VĂN</v>
      </c>
      <c r="AR20" s="148" t="str">
        <f>'TKB CHIỀU'!AR20</f>
        <v>KHTN-H</v>
      </c>
      <c r="AS20" s="148">
        <f>'TKB CHIỀU'!AS20</f>
        <v>0</v>
      </c>
    </row>
    <row r="21" spans="1:45">
      <c r="A21" s="229"/>
      <c r="B21" s="161"/>
      <c r="C21" s="234"/>
      <c r="D21" s="133" t="str">
        <f>_xlfn.IFNA(VLOOKUP('TKB CHIỀU'!D21,DS!$A:$B,2,0),"")</f>
        <v>TT Hồng</v>
      </c>
      <c r="E21" s="133" t="str">
        <f>_xlfn.IFNA(VLOOKUP('TKB CHIỀU'!E21,DS!$A:$B,2,0),"")</f>
        <v/>
      </c>
      <c r="F21" s="133" t="str">
        <f>_xlfn.IFNA(VLOOKUP('TKB CHIỀU'!F21,DS!$A:$B,2,0),"")</f>
        <v/>
      </c>
      <c r="G21" s="133" t="str">
        <f>_xlfn.IFNA(VLOOKUP('TKB CHIỀU'!G21,DS!$A:$B,2,0),"")</f>
        <v/>
      </c>
      <c r="H21" s="133" t="str">
        <f>_xlfn.IFNA(VLOOKUP('TKB CHIỀU'!H21,DS!$A:$B,2,0),"")</f>
        <v>NMT Linh</v>
      </c>
      <c r="I21" s="133" t="str">
        <f>_xlfn.IFNA(VLOOKUP('TKB CHIỀU'!I21,DS!$A:$B,2,0),"")</f>
        <v>VTT Nhàn</v>
      </c>
      <c r="J21" s="133" t="str">
        <f>_xlfn.IFNA(VLOOKUP('TKB CHIỀU'!J21,DS!$A:$B,2,0),"")</f>
        <v/>
      </c>
      <c r="K21" s="133" t="str">
        <f>_xlfn.IFNA(VLOOKUP('TKB CHIỀU'!K21,DS!$A:$B,2,0),"")</f>
        <v/>
      </c>
      <c r="L21" s="133" t="str">
        <f>_xlfn.IFNA(VLOOKUP('TKB CHIỀU'!L21,DS!$A:$B,2,0),"")</f>
        <v>ĐT Năng</v>
      </c>
      <c r="M21" s="133" t="str">
        <f>_xlfn.IFNA(VLOOKUP('TKB CHIỀU'!M21,DS!$A:$B,2,0),"")</f>
        <v/>
      </c>
      <c r="N21" s="133" t="str">
        <f>_xlfn.IFNA(VLOOKUP('TKB CHIỀU'!N21,DS!$A:$B,2,0),"")</f>
        <v/>
      </c>
      <c r="O21" s="133" t="str">
        <f>_xlfn.IFNA(VLOOKUP('TKB CHIỀU'!O21,DS!$A:$B,2,0),"")</f>
        <v>HD Vy</v>
      </c>
      <c r="P21" s="133" t="str">
        <f>_xlfn.IFNA(VLOOKUP('TKB CHIỀU'!P21,DS!$A:$B,2,0),"")</f>
        <v/>
      </c>
      <c r="Q21" s="134" t="str">
        <f>_xlfn.IFNA(VLOOKUP('TKB CHIỀU'!Q21,DS!$A:$B,2,0),"")</f>
        <v/>
      </c>
      <c r="R21" s="134" t="str">
        <f>_xlfn.IFNA(VLOOKUP('TKB CHIỀU'!R21,DS!$A:$B,2,0),"")</f>
        <v/>
      </c>
      <c r="S21" s="134" t="str">
        <f>_xlfn.IFNA(VLOOKUP('TKB CHIỀU'!S21,DS!$A:$B,2,0),"")</f>
        <v>LH Lan</v>
      </c>
      <c r="T21" s="134" t="str">
        <f>_xlfn.IFNA(VLOOKUP('TKB CHIỀU'!T21,DS!$A:$B,2,0),"")</f>
        <v>NT Nga</v>
      </c>
      <c r="U21" s="134" t="str">
        <f>_xlfn.IFNA(VLOOKUP('TKB CHIỀU'!U21,DS!$A:$B,2,0),"")</f>
        <v>NH Anh</v>
      </c>
      <c r="V21" s="134" t="str">
        <f>_xlfn.IFNA(VLOOKUP('TKB CHIỀU'!V21,DS!$A:$B,2,0),"")</f>
        <v>NTT Hạnh</v>
      </c>
      <c r="W21" s="134" t="str">
        <f>_xlfn.IFNA(VLOOKUP('TKB CHIỀU'!W21,DS!$A:$B,2,0),"")</f>
        <v>ĐT Hà</v>
      </c>
      <c r="X21" s="134" t="str">
        <f>_xlfn.IFNA(VLOOKUP('TKB CHIỀU'!X21,DS!$A:$B,2,0),"")</f>
        <v>TTT Hằng</v>
      </c>
      <c r="Y21" s="134" t="str">
        <f>_xlfn.IFNA(VLOOKUP('TKB CHIỀU'!Y21,DS!$A:$B,2,0),"")</f>
        <v>HTH Quỳnh</v>
      </c>
      <c r="Z21" s="134" t="str">
        <f>_xlfn.IFNA(VLOOKUP('TKB CHIỀU'!Z21,DS!$A:$B,2,0),"")</f>
        <v>NTN Liên</v>
      </c>
      <c r="AA21" s="134" t="str">
        <f>_xlfn.IFNA(VLOOKUP('TKB CHIỀU'!AA21,DS!$A:$B,2,0),"")</f>
        <v>ĐD Định</v>
      </c>
      <c r="AB21" s="134" t="str">
        <f>_xlfn.IFNA(VLOOKUP('TKB CHIỀU'!AB21,DS!$A:$B,2,0),"")</f>
        <v>DT Dung</v>
      </c>
      <c r="AC21" s="134" t="str">
        <f>_xlfn.IFNA(VLOOKUP('TKB CHIỀU'!AC21,DS!$A:$B,2,0),"")</f>
        <v>ĐĐ Hưng</v>
      </c>
      <c r="AD21" s="134" t="str">
        <f>_xlfn.IFNA(VLOOKUP('TKB CHIỀU'!AD21,DS!$A:$B,2,0),"")</f>
        <v>TTH Giang</v>
      </c>
      <c r="AE21" s="134" t="str">
        <f>_xlfn.IFNA(VLOOKUP('TKB CHIỀU'!AE21,DS!$A:$B,2,0),"")</f>
        <v>CTM Tâm</v>
      </c>
      <c r="AF21" s="134" t="str">
        <f>_xlfn.IFNA(VLOOKUP('TKB CHIỀU'!AF21,DS!$A:$B,2,0),"")</f>
        <v>LN Anh</v>
      </c>
      <c r="AG21" s="134" t="str">
        <f>_xlfn.IFNA(VLOOKUP('TKB CHIỀU'!AG21,DS!$A:$B,2,0),"")</f>
        <v>LT Phong</v>
      </c>
      <c r="AH21" s="134" t="str">
        <f>_xlfn.IFNA(VLOOKUP('TKB CHIỀU'!AH21,DS!$A:$B,2,0),"")</f>
        <v>NP Dung</v>
      </c>
      <c r="AI21" s="134" t="str">
        <f>_xlfn.IFNA(VLOOKUP('TKB CHIỀU'!AI21,DS!$A:$B,2,0),"")</f>
        <v>LT Thoa</v>
      </c>
      <c r="AJ21" s="134" t="str">
        <f>_xlfn.IFNA(VLOOKUP('TKB CHIỀU'!AJ21,DS!$A:$B,2,0),"")</f>
        <v>ĐTH Nga</v>
      </c>
      <c r="AK21" s="134" t="str">
        <f>_xlfn.IFNA(VLOOKUP('TKB CHIỀU'!AK21,DS!$A:$B,2,0),"")</f>
        <v>NĐ Duy</v>
      </c>
      <c r="AL21" s="134" t="str">
        <f>_xlfn.IFNA(VLOOKUP('TKB CHIỀU'!AL21,DS!$A:$B,2,0),"")</f>
        <v>PH Minh</v>
      </c>
      <c r="AM21" s="134" t="str">
        <f>_xlfn.IFNA(VLOOKUP('TKB CHIỀU'!AM21,DS!$A:$B,2,0),"")</f>
        <v>NT Tâm</v>
      </c>
      <c r="AN21" s="134" t="str">
        <f>_xlfn.IFNA(VLOOKUP('TKB CHIỀU'!AN21,DS!$A:$B,2,0),"")</f>
        <v>NT Vân</v>
      </c>
      <c r="AO21" s="134" t="str">
        <f>_xlfn.IFNA(VLOOKUP('TKB CHIỀU'!AO21,DS!$A:$B,2,0),"")</f>
        <v>PT Mai</v>
      </c>
      <c r="AP21" s="134" t="str">
        <f>_xlfn.IFNA(VLOOKUP('TKB CHIỀU'!AP21,DS!$A:$B,2,0),"")</f>
        <v>PTM Ngân</v>
      </c>
      <c r="AQ21" s="134" t="str">
        <f>_xlfn.IFNA(VLOOKUP('TKB CHIỀU'!AQ21,DS!$A:$B,2,0),"")</f>
        <v>ĐT Thủy</v>
      </c>
      <c r="AR21" s="134" t="str">
        <f>_xlfn.IFNA(VLOOKUP('TKB CHIỀU'!AR21,DS!$A:$B,2,0),"")</f>
        <v>NTT Huyền</v>
      </c>
      <c r="AS21" s="134" t="str">
        <f>_xlfn.IFNA(VLOOKUP('TKB CHIỀU'!AS21,DS!$A:$B,2,0),"")</f>
        <v/>
      </c>
    </row>
    <row r="22" spans="1:45" ht="13">
      <c r="A22" s="229"/>
      <c r="B22" s="66">
        <v>5</v>
      </c>
      <c r="C22" s="235" t="s">
        <v>166</v>
      </c>
      <c r="D22" s="147">
        <f>'TKB CHIỀU'!D22</f>
        <v>0</v>
      </c>
      <c r="E22" s="147">
        <f>'TKB CHIỀU'!E22</f>
        <v>0</v>
      </c>
      <c r="F22" s="147">
        <f>'TKB CHIỀU'!F22</f>
        <v>0</v>
      </c>
      <c r="G22" s="147">
        <f>'TKB CHIỀU'!G22</f>
        <v>0</v>
      </c>
      <c r="H22" s="147">
        <f>'TKB CHIỀU'!H22</f>
        <v>0</v>
      </c>
      <c r="I22" s="147">
        <f>'TKB CHIỀU'!I22</f>
        <v>0</v>
      </c>
      <c r="J22" s="147">
        <f>'TKB CHIỀU'!J22</f>
        <v>0</v>
      </c>
      <c r="K22" s="147">
        <f>'TKB CHIỀU'!K22</f>
        <v>0</v>
      </c>
      <c r="L22" s="147">
        <f>'TKB CHIỀU'!L22</f>
        <v>0</v>
      </c>
      <c r="M22" s="147">
        <f>'TKB CHIỀU'!M22</f>
        <v>0</v>
      </c>
      <c r="N22" s="147">
        <f>'TKB CHIỀU'!N22</f>
        <v>0</v>
      </c>
      <c r="O22" s="147">
        <f>'TKB CHIỀU'!O22</f>
        <v>0</v>
      </c>
      <c r="P22" s="147">
        <f>'TKB CHIỀU'!P22</f>
        <v>0</v>
      </c>
      <c r="Q22" s="148">
        <f>'TKB CHIỀU'!Q22</f>
        <v>0</v>
      </c>
      <c r="R22" s="148">
        <f>'TKB CHIỀU'!R22</f>
        <v>0</v>
      </c>
      <c r="S22" s="148" t="str">
        <f>'TKB CHIỀU'!S22</f>
        <v>KNS</v>
      </c>
      <c r="T22" s="148" t="str">
        <f>'TKB CHIỀU'!T22</f>
        <v>KNS</v>
      </c>
      <c r="U22" s="148" t="str">
        <f>'TKB CHIỀU'!U22</f>
        <v>KNS</v>
      </c>
      <c r="V22" s="148" t="str">
        <f>'TKB CHIỀU'!V22</f>
        <v>KNS</v>
      </c>
      <c r="W22" s="148" t="str">
        <f>'TKB CHIỀU'!W22</f>
        <v>KNS</v>
      </c>
      <c r="X22" s="148" t="str">
        <f>'TKB CHIỀU'!X22</f>
        <v>KNS</v>
      </c>
      <c r="Y22" s="148" t="str">
        <f>'TKB CHIỀU'!Y22</f>
        <v>KNS</v>
      </c>
      <c r="Z22" s="149" t="str">
        <f>'TKB CHIỀU'!Z22</f>
        <v>KNS</v>
      </c>
      <c r="AA22" s="148" t="str">
        <f>'TKB CHIỀU'!AA22</f>
        <v>KNS</v>
      </c>
      <c r="AB22" s="148" t="str">
        <f>'TKB CHIỀU'!AB22</f>
        <v>KNS</v>
      </c>
      <c r="AC22" s="148" t="str">
        <f>'TKB CHIỀU'!AC22</f>
        <v>KNS</v>
      </c>
      <c r="AD22" s="148" t="str">
        <f>'TKB CHIỀU'!AD22</f>
        <v>KNS</v>
      </c>
      <c r="AE22" s="148" t="str">
        <f>'TKB CHIỀU'!AE22</f>
        <v>KNS</v>
      </c>
      <c r="AF22" s="149" t="str">
        <f>'TKB CHIỀU'!AF22</f>
        <v>LSĐL-S</v>
      </c>
      <c r="AG22" s="148" t="str">
        <f>'TKB CHIỀU'!AG22</f>
        <v>GDTC</v>
      </c>
      <c r="AH22" s="149" t="str">
        <f>'TKB CHIỀU'!AH22</f>
        <v>KHTN-L</v>
      </c>
      <c r="AI22" s="150" t="str">
        <f>'TKB CHIỀU'!AI22</f>
        <v>KHTN-H</v>
      </c>
      <c r="AJ22" s="150" t="str">
        <f>'TKB CHIỀU'!AJ22</f>
        <v>VĂN</v>
      </c>
      <c r="AK22" s="150" t="str">
        <f>'TKB CHIỀU'!AK22</f>
        <v>NT - HOẠ</v>
      </c>
      <c r="AL22" s="150" t="str">
        <f>'TKB CHIỀU'!AL22</f>
        <v>TOÁN</v>
      </c>
      <c r="AM22" s="150" t="str">
        <f>'TKB CHIỀU'!AM22</f>
        <v>LSĐL-Đ</v>
      </c>
      <c r="AN22" s="150" t="str">
        <f>'TKB CHIỀU'!AN22</f>
        <v>TOÁN</v>
      </c>
      <c r="AO22" s="150" t="str">
        <f>'TKB CHIỀU'!AO22</f>
        <v>LSĐL-Đ</v>
      </c>
      <c r="AP22" s="150" t="str">
        <f>'TKB CHIỀU'!AP22</f>
        <v>TIN HỌC</v>
      </c>
      <c r="AQ22" s="150" t="str">
        <f>'TKB CHIỀU'!AQ22</f>
        <v>KHTN-L</v>
      </c>
      <c r="AR22" s="150" t="str">
        <f>'TKB CHIỀU'!AR22</f>
        <v>GDTC</v>
      </c>
      <c r="AS22" s="150">
        <f>'TKB CHIỀU'!AS22</f>
        <v>0</v>
      </c>
    </row>
    <row r="23" spans="1:45" ht="12" thickBot="1">
      <c r="A23" s="237"/>
      <c r="B23" s="70"/>
      <c r="C23" s="236"/>
      <c r="D23" s="151" t="str">
        <f>_xlfn.IFNA(VLOOKUP('TKB CHIỀU'!D23,DS!$A:$B,2,0),"")</f>
        <v/>
      </c>
      <c r="E23" s="151" t="str">
        <f>_xlfn.IFNA(VLOOKUP('TKB CHIỀU'!E23,DS!$A:$B,2,0),"")</f>
        <v/>
      </c>
      <c r="F23" s="151" t="str">
        <f>_xlfn.IFNA(VLOOKUP('TKB CHIỀU'!F23,DS!$A:$B,2,0),"")</f>
        <v/>
      </c>
      <c r="G23" s="151" t="str">
        <f>_xlfn.IFNA(VLOOKUP('TKB CHIỀU'!G23,DS!$A:$B,2,0),"")</f>
        <v/>
      </c>
      <c r="H23" s="151" t="str">
        <f>_xlfn.IFNA(VLOOKUP('TKB CHIỀU'!H23,DS!$A:$B,2,0),"")</f>
        <v/>
      </c>
      <c r="I23" s="151" t="str">
        <f>_xlfn.IFNA(VLOOKUP('TKB CHIỀU'!I23,DS!$A:$B,2,0),"")</f>
        <v/>
      </c>
      <c r="J23" s="151" t="str">
        <f>_xlfn.IFNA(VLOOKUP('TKB CHIỀU'!J23,DS!$A:$B,2,0),"")</f>
        <v/>
      </c>
      <c r="K23" s="151" t="str">
        <f>_xlfn.IFNA(VLOOKUP('TKB CHIỀU'!K23,DS!$A:$B,2,0),"")</f>
        <v/>
      </c>
      <c r="L23" s="151" t="str">
        <f>_xlfn.IFNA(VLOOKUP('TKB CHIỀU'!L23,DS!$A:$B,2,0),"")</f>
        <v/>
      </c>
      <c r="M23" s="151" t="str">
        <f>_xlfn.IFNA(VLOOKUP('TKB CHIỀU'!M23,DS!$A:$B,2,0),"")</f>
        <v/>
      </c>
      <c r="N23" s="151" t="str">
        <f>_xlfn.IFNA(VLOOKUP('TKB CHIỀU'!N23,DS!$A:$B,2,0),"")</f>
        <v/>
      </c>
      <c r="O23" s="151" t="str">
        <f>_xlfn.IFNA(VLOOKUP('TKB CHIỀU'!O23,DS!$A:$B,2,0),"")</f>
        <v/>
      </c>
      <c r="P23" s="151" t="str">
        <f>_xlfn.IFNA(VLOOKUP('TKB CHIỀU'!P23,DS!$A:$B,2,0),"")</f>
        <v/>
      </c>
      <c r="Q23" s="152" t="str">
        <f>_xlfn.IFNA(VLOOKUP('TKB CHIỀU'!Q23,DS!$A:$B,2,0),"")</f>
        <v/>
      </c>
      <c r="R23" s="152" t="str">
        <f>_xlfn.IFNA(VLOOKUP('TKB CHIỀU'!R23,DS!$A:$B,2,0),"")</f>
        <v/>
      </c>
      <c r="S23" s="152" t="str">
        <f>_xlfn.IFNA(VLOOKUP('TKB CHIỀU'!S23,DS!$A:$B,2,0),"")</f>
        <v/>
      </c>
      <c r="T23" s="152" t="str">
        <f>_xlfn.IFNA(VLOOKUP('TKB CHIỀU'!T23,DS!$A:$B,2,0),"")</f>
        <v/>
      </c>
      <c r="U23" s="152" t="str">
        <f>_xlfn.IFNA(VLOOKUP('TKB CHIỀU'!U23,DS!$A:$B,2,0),"")</f>
        <v/>
      </c>
      <c r="V23" s="152" t="str">
        <f>_xlfn.IFNA(VLOOKUP('TKB CHIỀU'!V23,DS!$A:$B,2,0),"")</f>
        <v/>
      </c>
      <c r="W23" s="152" t="str">
        <f>_xlfn.IFNA(VLOOKUP('TKB CHIỀU'!W23,DS!$A:$B,2,0),"")</f>
        <v/>
      </c>
      <c r="X23" s="152" t="str">
        <f>_xlfn.IFNA(VLOOKUP('TKB CHIỀU'!X23,DS!$A:$B,2,0),"")</f>
        <v/>
      </c>
      <c r="Y23" s="152" t="str">
        <f>_xlfn.IFNA(VLOOKUP('TKB CHIỀU'!Y23,DS!$A:$B,2,0),"")</f>
        <v/>
      </c>
      <c r="Z23" s="152" t="str">
        <f>_xlfn.IFNA(VLOOKUP('TKB CHIỀU'!Z23,DS!$A:$B,2,0),"")</f>
        <v/>
      </c>
      <c r="AA23" s="152" t="str">
        <f>_xlfn.IFNA(VLOOKUP('TKB CHIỀU'!AA23,DS!$A:$B,2,0),"")</f>
        <v/>
      </c>
      <c r="AB23" s="152" t="str">
        <f>_xlfn.IFNA(VLOOKUP('TKB CHIỀU'!AB23,DS!$A:$B,2,0),"")</f>
        <v/>
      </c>
      <c r="AC23" s="152" t="str">
        <f>_xlfn.IFNA(VLOOKUP('TKB CHIỀU'!AC23,DS!$A:$B,2,0),"")</f>
        <v/>
      </c>
      <c r="AD23" s="152" t="str">
        <f>_xlfn.IFNA(VLOOKUP('TKB CHIỀU'!AD23,DS!$A:$B,2,0),"")</f>
        <v/>
      </c>
      <c r="AE23" s="152" t="str">
        <f>_xlfn.IFNA(VLOOKUP('TKB CHIỀU'!AE23,DS!$A:$B,2,0),"")</f>
        <v/>
      </c>
      <c r="AF23" s="152" t="str">
        <f>_xlfn.IFNA(VLOOKUP('TKB CHIỀU'!AF23,DS!$A:$B,2,0),"")</f>
        <v>LT Thoa</v>
      </c>
      <c r="AG23" s="152" t="str">
        <f>_xlfn.IFNA(VLOOKUP('TKB CHIỀU'!AG23,DS!$A:$B,2,0),"")</f>
        <v>KV Dũng</v>
      </c>
      <c r="AH23" s="152" t="str">
        <f>_xlfn.IFNA(VLOOKUP('TKB CHIỀU'!AH23,DS!$A:$B,2,0),"")</f>
        <v>NT Phượng</v>
      </c>
      <c r="AI23" s="153" t="str">
        <f>_xlfn.IFNA(VLOOKUP('TKB CHIỀU'!AI23,DS!$A:$B,2,0),"")</f>
        <v>NTT Huyền</v>
      </c>
      <c r="AJ23" s="153" t="str">
        <f>_xlfn.IFNA(VLOOKUP('TKB CHIỀU'!AJ23,DS!$A:$B,2,0),"")</f>
        <v>NTP Lan B</v>
      </c>
      <c r="AK23" s="153" t="str">
        <f>_xlfn.IFNA(VLOOKUP('TKB CHIỀU'!AK23,DS!$A:$B,2,0),"")</f>
        <v>LN Anh</v>
      </c>
      <c r="AL23" s="153" t="str">
        <f>_xlfn.IFNA(VLOOKUP('TKB CHIỀU'!AL23,DS!$A:$B,2,0),"")</f>
        <v>PH Minh</v>
      </c>
      <c r="AM23" s="153" t="str">
        <f>_xlfn.IFNA(VLOOKUP('TKB CHIỀU'!AM23,DS!$A:$B,2,0),"")</f>
        <v>ĐD Định</v>
      </c>
      <c r="AN23" s="153" t="str">
        <f>_xlfn.IFNA(VLOOKUP('TKB CHIỀU'!AN23,DS!$A:$B,2,0),"")</f>
        <v>NT Vân</v>
      </c>
      <c r="AO23" s="153" t="str">
        <f>_xlfn.IFNA(VLOOKUP('TKB CHIỀU'!AO23,DS!$A:$B,2,0),"")</f>
        <v>ĐT Hà</v>
      </c>
      <c r="AP23" s="153" t="str">
        <f>_xlfn.IFNA(VLOOKUP('TKB CHIỀU'!AP23,DS!$A:$B,2,0),"")</f>
        <v>NT Kỳ</v>
      </c>
      <c r="AQ23" s="153" t="str">
        <f>_xlfn.IFNA(VLOOKUP('TKB CHIỀU'!AQ23,DS!$A:$B,2,0),"")</f>
        <v>PTM Ngân</v>
      </c>
      <c r="AR23" s="153" t="str">
        <f>_xlfn.IFNA(VLOOKUP('TKB CHIỀU'!AR23,DS!$A:$B,2,0),"")</f>
        <v>DT Dung</v>
      </c>
      <c r="AS23" s="153" t="str">
        <f>_xlfn.IFNA(VLOOKUP('TKB CHIỀU'!AS23,DS!$A:$B,2,0),"")</f>
        <v/>
      </c>
    </row>
    <row r="24" spans="1:45">
      <c r="A24" s="228" t="s">
        <v>4</v>
      </c>
      <c r="B24" s="231">
        <v>1</v>
      </c>
      <c r="C24" s="238" t="s">
        <v>151</v>
      </c>
      <c r="D24" s="154">
        <f>'TKB CHIỀU'!D24</f>
        <v>0</v>
      </c>
      <c r="E24" s="154">
        <f>'TKB CHIỀU'!E24</f>
        <v>0</v>
      </c>
      <c r="F24" s="154">
        <f>'TKB CHIỀU'!F24</f>
        <v>0</v>
      </c>
      <c r="G24" s="154">
        <f>'TKB CHIỀU'!G24</f>
        <v>0</v>
      </c>
      <c r="H24" s="154">
        <f>'TKB CHIỀU'!H24</f>
        <v>0</v>
      </c>
      <c r="I24" s="154">
        <f>'TKB CHIỀU'!I24</f>
        <v>0</v>
      </c>
      <c r="J24" s="154">
        <f>'TKB CHIỀU'!J24</f>
        <v>0</v>
      </c>
      <c r="K24" s="154">
        <f>'TKB CHIỀU'!K24</f>
        <v>0</v>
      </c>
      <c r="L24" s="154">
        <f>'TKB CHIỀU'!L24</f>
        <v>0</v>
      </c>
      <c r="M24" s="154">
        <f>'TKB CHIỀU'!M24</f>
        <v>0</v>
      </c>
      <c r="N24" s="154">
        <f>'TKB CHIỀU'!N24</f>
        <v>0</v>
      </c>
      <c r="O24" s="154">
        <f>'TKB CHIỀU'!O24</f>
        <v>0</v>
      </c>
      <c r="P24" s="154">
        <f>'TKB CHIỀU'!P24</f>
        <v>0</v>
      </c>
      <c r="Q24" s="132">
        <f>'TKB CHIỀU'!Q24</f>
        <v>0</v>
      </c>
      <c r="R24" s="132">
        <f>'TKB CHIỀU'!R24</f>
        <v>0</v>
      </c>
      <c r="S24" s="132">
        <f>'TKB CHIỀU'!S24</f>
        <v>0</v>
      </c>
      <c r="T24" s="132">
        <f>'TKB CHIỀU'!T24</f>
        <v>0</v>
      </c>
      <c r="U24" s="132">
        <f>'TKB CHIỀU'!U24</f>
        <v>0</v>
      </c>
      <c r="V24" s="132">
        <f>'TKB CHIỀU'!V24</f>
        <v>0</v>
      </c>
      <c r="W24" s="132">
        <f>'TKB CHIỀU'!W24</f>
        <v>0</v>
      </c>
      <c r="X24" s="132">
        <f>'TKB CHIỀU'!X24</f>
        <v>0</v>
      </c>
      <c r="Y24" s="132">
        <f>'TKB CHIỀU'!Y24</f>
        <v>0</v>
      </c>
      <c r="Z24" s="132">
        <f>'TKB CHIỀU'!Z24</f>
        <v>0</v>
      </c>
      <c r="AA24" s="132">
        <f>'TKB CHIỀU'!AA24</f>
        <v>0</v>
      </c>
      <c r="AB24" s="132">
        <f>'TKB CHIỀU'!AB24</f>
        <v>0</v>
      </c>
      <c r="AC24" s="132">
        <f>'TKB CHIỀU'!AC24</f>
        <v>0</v>
      </c>
      <c r="AD24" s="132">
        <f>'TKB CHIỀU'!AD24</f>
        <v>0</v>
      </c>
      <c r="AE24" s="132">
        <f>'TKB CHIỀU'!AE24</f>
        <v>0</v>
      </c>
      <c r="AF24" s="132" t="str">
        <f>'TKB CHIỀU'!AF24</f>
        <v>NGỮ VĂN</v>
      </c>
      <c r="AG24" s="132" t="str">
        <f>'TKB CHIỀU'!AG24</f>
        <v>TOÁN</v>
      </c>
      <c r="AH24" s="132" t="str">
        <f>'TKB CHIỀU'!AH24</f>
        <v>LSĐL-S</v>
      </c>
      <c r="AI24" s="132" t="str">
        <f>'TKB CHIỀU'!AI24</f>
        <v>TOÁN</v>
      </c>
      <c r="AJ24" s="132" t="str">
        <f>'TKB CHIỀU'!AJ24</f>
        <v>TIẾNG ANH</v>
      </c>
      <c r="AK24" s="132" t="str">
        <f>'TKB CHIỀU'!AK24</f>
        <v>NGỮ VĂN</v>
      </c>
      <c r="AL24" s="132" t="str">
        <f>'TKB CHIỀU'!AL24</f>
        <v>KHTN-S</v>
      </c>
      <c r="AM24" s="132" t="str">
        <f>'TKB CHIỀU'!AM24</f>
        <v>NGỮ VĂN</v>
      </c>
      <c r="AN24" s="132" t="str">
        <f>'TKB CHIỀU'!AN24</f>
        <v>TIẾNG ANH</v>
      </c>
      <c r="AO24" s="132" t="str">
        <f>'TKB CHIỀU'!AO24</f>
        <v>NGỮ VĂN</v>
      </c>
      <c r="AP24" s="132" t="str">
        <f>'TKB CHIỀU'!AP24</f>
        <v>NGỮ VĂN</v>
      </c>
      <c r="AQ24" s="140" t="str">
        <f>'TKB CHIỀU'!AQ24</f>
        <v>TIẾNG ANH</v>
      </c>
      <c r="AR24" s="132" t="str">
        <f>'TKB CHIỀU'!AR24</f>
        <v>TIẾNG mPHÁP</v>
      </c>
      <c r="AS24" s="132">
        <f>'TKB CHIỀU'!AS24</f>
        <v>0</v>
      </c>
    </row>
    <row r="25" spans="1:45">
      <c r="A25" s="229"/>
      <c r="B25" s="232"/>
      <c r="C25" s="234"/>
      <c r="D25" s="133" t="str">
        <f>_xlfn.IFNA(VLOOKUP('TKB CHIỀU'!D25,DS!$A:$B,2,0),"")</f>
        <v/>
      </c>
      <c r="E25" s="133" t="str">
        <f>_xlfn.IFNA(VLOOKUP('TKB CHIỀU'!E25,DS!$A:$B,2,0),"")</f>
        <v/>
      </c>
      <c r="F25" s="133" t="str">
        <f>_xlfn.IFNA(VLOOKUP('TKB CHIỀU'!F25,DS!$A:$B,2,0),"")</f>
        <v/>
      </c>
      <c r="G25" s="133" t="str">
        <f>_xlfn.IFNA(VLOOKUP('TKB CHIỀU'!G25,DS!$A:$B,2,0),"")</f>
        <v/>
      </c>
      <c r="H25" s="133" t="str">
        <f>_xlfn.IFNA(VLOOKUP('TKB CHIỀU'!H25,DS!$A:$B,2,0),"")</f>
        <v/>
      </c>
      <c r="I25" s="133" t="str">
        <f>_xlfn.IFNA(VLOOKUP('TKB CHIỀU'!I25,DS!$A:$B,2,0),"")</f>
        <v/>
      </c>
      <c r="J25" s="133" t="str">
        <f>_xlfn.IFNA(VLOOKUP('TKB CHIỀU'!J25,DS!$A:$B,2,0),"")</f>
        <v/>
      </c>
      <c r="K25" s="133" t="str">
        <f>_xlfn.IFNA(VLOOKUP('TKB CHIỀU'!K25,DS!$A:$B,2,0),"")</f>
        <v/>
      </c>
      <c r="L25" s="133" t="str">
        <f>_xlfn.IFNA(VLOOKUP('TKB CHIỀU'!L25,DS!$A:$B,2,0),"")</f>
        <v/>
      </c>
      <c r="M25" s="133" t="str">
        <f>_xlfn.IFNA(VLOOKUP('TKB CHIỀU'!M25,DS!$A:$B,2,0),"")</f>
        <v/>
      </c>
      <c r="N25" s="133" t="str">
        <f>_xlfn.IFNA(VLOOKUP('TKB CHIỀU'!N25,DS!$A:$B,2,0),"")</f>
        <v/>
      </c>
      <c r="O25" s="133" t="str">
        <f>_xlfn.IFNA(VLOOKUP('TKB CHIỀU'!O25,DS!$A:$B,2,0),"")</f>
        <v/>
      </c>
      <c r="P25" s="133" t="str">
        <f>_xlfn.IFNA(VLOOKUP('TKB CHIỀU'!P25,DS!$A:$B,2,0),"")</f>
        <v/>
      </c>
      <c r="Q25" s="134" t="str">
        <f>_xlfn.IFNA(VLOOKUP('TKB CHIỀU'!Q25,DS!$A:$B,2,0),"")</f>
        <v/>
      </c>
      <c r="R25" s="134" t="str">
        <f>_xlfn.IFNA(VLOOKUP('TKB CHIỀU'!R25,DS!$A:$B,2,0),"")</f>
        <v/>
      </c>
      <c r="S25" s="134" t="str">
        <f>_xlfn.IFNA(VLOOKUP('TKB CHIỀU'!S25,DS!$A:$B,2,0),"")</f>
        <v/>
      </c>
      <c r="T25" s="134" t="str">
        <f>_xlfn.IFNA(VLOOKUP('TKB CHIỀU'!T25,DS!$A:$B,2,0),"")</f>
        <v/>
      </c>
      <c r="U25" s="134" t="str">
        <f>_xlfn.IFNA(VLOOKUP('TKB CHIỀU'!U25,DS!$A:$B,2,0),"")</f>
        <v/>
      </c>
      <c r="V25" s="134" t="str">
        <f>_xlfn.IFNA(VLOOKUP('TKB CHIỀU'!V25,DS!$A:$B,2,0),"")</f>
        <v/>
      </c>
      <c r="W25" s="134" t="str">
        <f>_xlfn.IFNA(VLOOKUP('TKB CHIỀU'!W25,DS!$A:$B,2,0),"")</f>
        <v/>
      </c>
      <c r="X25" s="134" t="str">
        <f>_xlfn.IFNA(VLOOKUP('TKB CHIỀU'!X25,DS!$A:$B,2,0),"")</f>
        <v/>
      </c>
      <c r="Y25" s="134" t="str">
        <f>_xlfn.IFNA(VLOOKUP('TKB CHIỀU'!Y25,DS!$A:$B,2,0),"")</f>
        <v/>
      </c>
      <c r="Z25" s="134" t="str">
        <f>_xlfn.IFNA(VLOOKUP('TKB CHIỀU'!Z25,DS!$A:$B,2,0),"")</f>
        <v/>
      </c>
      <c r="AA25" s="134" t="str">
        <f>_xlfn.IFNA(VLOOKUP('TKB CHIỀU'!AA25,DS!$A:$B,2,0),"")</f>
        <v/>
      </c>
      <c r="AB25" s="134" t="str">
        <f>_xlfn.IFNA(VLOOKUP('TKB CHIỀU'!AB25,DS!$A:$B,2,0),"")</f>
        <v/>
      </c>
      <c r="AC25" s="134" t="str">
        <f>_xlfn.IFNA(VLOOKUP('TKB CHIỀU'!AC25,DS!$A:$B,2,0),"")</f>
        <v/>
      </c>
      <c r="AD25" s="134" t="str">
        <f>_xlfn.IFNA(VLOOKUP('TKB CHIỀU'!AD25,DS!$A:$B,2,0),"")</f>
        <v/>
      </c>
      <c r="AE25" s="134" t="str">
        <f>_xlfn.IFNA(VLOOKUP('TKB CHIỀU'!AE25,DS!$A:$B,2,0),"")</f>
        <v/>
      </c>
      <c r="AF25" s="134" t="str">
        <f>_xlfn.IFNA(VLOOKUP('TKB CHIỀU'!AF25,DS!$A:$B,2,0),"")</f>
        <v>NP Thanh</v>
      </c>
      <c r="AG25" s="134" t="str">
        <f>_xlfn.IFNA(VLOOKUP('TKB CHIỀU'!AG25,DS!$A:$B,2,0),"")</f>
        <v>LT Hương</v>
      </c>
      <c r="AH25" s="134" t="str">
        <f>_xlfn.IFNA(VLOOKUP('TKB CHIỀU'!AH25,DS!$A:$B,2,0),"")</f>
        <v>ĐTH Nga</v>
      </c>
      <c r="AI25" s="134" t="str">
        <f>_xlfn.IFNA(VLOOKUP('TKB CHIỀU'!AI25,DS!$A:$B,2,0),"")</f>
        <v>PT Hương</v>
      </c>
      <c r="AJ25" s="134" t="str">
        <f>_xlfn.IFNA(VLOOKUP('TKB CHIỀU'!AJ25,DS!$A:$B,2,0),"")</f>
        <v>NPH Anh</v>
      </c>
      <c r="AK25" s="134" t="str">
        <f>_xlfn.IFNA(VLOOKUP('TKB CHIỀU'!AK25,DS!$A:$B,2,0),"")</f>
        <v>NH Lê</v>
      </c>
      <c r="AL25" s="134" t="str">
        <f>_xlfn.IFNA(VLOOKUP('TKB CHIỀU'!AL25,DS!$A:$B,2,0),"")</f>
        <v>PTN Trâm</v>
      </c>
      <c r="AM25" s="134" t="str">
        <f>_xlfn.IFNA(VLOOKUP('TKB CHIỀU'!AM25,DS!$A:$B,2,0),"")</f>
        <v>TTM Hương</v>
      </c>
      <c r="AN25" s="134" t="str">
        <f>_xlfn.IFNA(VLOOKUP('TKB CHIỀU'!AN25,DS!$A:$B,2,0),"")</f>
        <v>TM Hằng</v>
      </c>
      <c r="AO25" s="134" t="str">
        <f>_xlfn.IFNA(VLOOKUP('TKB CHIỀU'!AO25,DS!$A:$B,2,0),"")</f>
        <v>NTP Lan B</v>
      </c>
      <c r="AP25" s="134" t="str">
        <f>_xlfn.IFNA(VLOOKUP('TKB CHIỀU'!AP25,DS!$A:$B,2,0),"")</f>
        <v>VTT Nhàn</v>
      </c>
      <c r="AQ25" s="135" t="str">
        <f>_xlfn.IFNA(VLOOKUP('TKB CHIỀU'!AQ25,DS!$A:$B,2,0),"")</f>
        <v>LTT Hà</v>
      </c>
      <c r="AR25" s="134" t="str">
        <f>_xlfn.IFNA(VLOOKUP('TKB CHIỀU'!AR25,DS!$A:$B,2,0),"")</f>
        <v>NTT Huyền P</v>
      </c>
      <c r="AS25" s="134" t="str">
        <f>_xlfn.IFNA(VLOOKUP('TKB CHIỀU'!AS25,DS!$A:$B,2,0),"")</f>
        <v/>
      </c>
    </row>
    <row r="26" spans="1:45">
      <c r="A26" s="229"/>
      <c r="B26" s="66">
        <v>2</v>
      </c>
      <c r="C26" s="235" t="s">
        <v>159</v>
      </c>
      <c r="D26" s="131" t="str">
        <f>'TKB CHIỀU'!D26</f>
        <v>TIN HỌC</v>
      </c>
      <c r="E26" s="131" t="str">
        <f>'TKB CHIỀU'!E26</f>
        <v>KHTN</v>
      </c>
      <c r="F26" s="131" t="str">
        <f>'TKB CHIỀU'!F26</f>
        <v>TIN HỌC</v>
      </c>
      <c r="G26" s="169" t="str">
        <f>'TKB CHIỀU'!G26</f>
        <v>GD STEM</v>
      </c>
      <c r="H26" s="131" t="str">
        <f>'TKB CHIỀU'!H26</f>
        <v>TIẾNG ANH</v>
      </c>
      <c r="I26" s="131" t="str">
        <f>'TKB CHIỀU'!I26</f>
        <v>TOÁN</v>
      </c>
      <c r="J26" s="131" t="str">
        <f>'TKB CHIỀU'!J26</f>
        <v>LSĐL-S</v>
      </c>
      <c r="K26" s="131" t="str">
        <f>'TKB CHIỀU'!K26</f>
        <v>NĂNG KHIẾU</v>
      </c>
      <c r="L26" s="131" t="str">
        <f>'TKB CHIỀU'!L26</f>
        <v>NGỮ VĂN</v>
      </c>
      <c r="M26" s="131" t="str">
        <f>'TKB CHIỀU'!M26</f>
        <v>HĐTN-HN</v>
      </c>
      <c r="N26" s="131" t="str">
        <f>'TKB CHIỀU'!N26</f>
        <v>RKN TƯ DUY</v>
      </c>
      <c r="O26" s="131" t="str">
        <f>'TKB CHIỀU'!O26</f>
        <v>THƯ VIỆN</v>
      </c>
      <c r="P26" s="131" t="str">
        <f>'TKB CHIỀU'!P26</f>
        <v>LSĐL-S</v>
      </c>
      <c r="Q26" s="136" t="str">
        <f>'TKB CHIỀU'!Q26</f>
        <v>GDĐP</v>
      </c>
      <c r="R26" s="136" t="str">
        <f>'TKB CHIỀU'!R26</f>
        <v>NĂNG KHIẾU</v>
      </c>
      <c r="S26" s="136" t="str">
        <f>'TKB CHIỀU'!S26</f>
        <v>TOÁN</v>
      </c>
      <c r="T26" s="132" t="str">
        <f>'TKB CHIỀU'!T26</f>
        <v>NGỮ VĂN</v>
      </c>
      <c r="U26" s="132" t="str">
        <f>'TKB CHIỀU'!U26</f>
        <v>TOÁN</v>
      </c>
      <c r="V26" s="132" t="str">
        <f>'TKB CHIỀU'!V26</f>
        <v>GDCD</v>
      </c>
      <c r="W26" s="132" t="str">
        <f>'TKB CHIỀU'!W26</f>
        <v>THƯ VIỆN</v>
      </c>
      <c r="X26" s="132" t="str">
        <f>'TKB CHIỀU'!X26</f>
        <v>LSĐL-Đ</v>
      </c>
      <c r="Y26" s="136" t="str">
        <f>'TKB CHIỀU'!Y26</f>
        <v>TIẾNG ANH</v>
      </c>
      <c r="Z26" s="136" t="str">
        <f>'TKB CHIỀU'!Z26</f>
        <v>GDDP</v>
      </c>
      <c r="AA26" s="136" t="str">
        <f>'TKB CHIỀU'!AA26</f>
        <v>THƯ VIỆN</v>
      </c>
      <c r="AB26" s="136" t="str">
        <f>'TKB CHIỀU'!AB26</f>
        <v>THƯ VIỆN</v>
      </c>
      <c r="AC26" s="136" t="str">
        <f>'TKB CHIỀU'!AC26</f>
        <v>NĂNG KHIẾU</v>
      </c>
      <c r="AD26" s="136" t="str">
        <f>'TKB CHIỀU'!AD26</f>
        <v>LSĐL-Đ</v>
      </c>
      <c r="AE26" s="136" t="str">
        <f>'TKB CHIỀU'!AE26</f>
        <v>THƯ VIỆN</v>
      </c>
      <c r="AF26" s="136" t="str">
        <f>'TKB CHIỀU'!AF26</f>
        <v>NT - NHẠC</v>
      </c>
      <c r="AG26" s="132" t="str">
        <f>'TKB CHIỀU'!AG26</f>
        <v>TOÁN</v>
      </c>
      <c r="AH26" s="136" t="str">
        <f>'TKB CHIỀU'!AH26</f>
        <v>KHTN-H</v>
      </c>
      <c r="AI26" s="136" t="str">
        <f>'TKB CHIỀU'!AI26</f>
        <v>TOÁN</v>
      </c>
      <c r="AJ26" s="136" t="str">
        <f>'TKB CHIỀU'!AJ26</f>
        <v>GDTC</v>
      </c>
      <c r="AK26" s="132" t="str">
        <f>'TKB CHIỀU'!AK26</f>
        <v>NGỮ VĂN</v>
      </c>
      <c r="AL26" s="136" t="str">
        <f>'TKB CHIỀU'!AL26</f>
        <v>TIẾNG ANH</v>
      </c>
      <c r="AM26" s="136" t="str">
        <f>'TKB CHIỀU'!AM26</f>
        <v>TIẾNG ANH</v>
      </c>
      <c r="AN26" s="136" t="str">
        <f>'TKB CHIỀU'!AN26</f>
        <v>KHTN-H</v>
      </c>
      <c r="AO26" s="136" t="str">
        <f>'TKB CHIỀU'!AO26</f>
        <v>NGỮ VĂN</v>
      </c>
      <c r="AP26" s="136" t="str">
        <f>'TKB CHIỀU'!AP26</f>
        <v>LSĐL-S</v>
      </c>
      <c r="AQ26" s="137" t="str">
        <f>'TKB CHIỀU'!AQ26</f>
        <v>TIẾNG ANH</v>
      </c>
      <c r="AR26" s="136" t="str">
        <f>'TKB CHIỀU'!AR26</f>
        <v>KHTN-S</v>
      </c>
      <c r="AS26" s="136">
        <f>'TKB CHIỀU'!AS26</f>
        <v>0</v>
      </c>
    </row>
    <row r="27" spans="1:45">
      <c r="A27" s="229"/>
      <c r="B27" s="161"/>
      <c r="C27" s="234"/>
      <c r="D27" s="133" t="str">
        <f>_xlfn.IFNA(VLOOKUP('TKB CHIỀU'!D27,DS!$A:$B,2,0),"")</f>
        <v>LM Tâm</v>
      </c>
      <c r="E27" s="133" t="str">
        <f>_xlfn.IFNA(VLOOKUP('TKB CHIỀU'!E27,DS!$A:$B,2,0),"")</f>
        <v>NH Anh</v>
      </c>
      <c r="F27" s="133" t="str">
        <f>_xlfn.IFNA(VLOOKUP('TKB CHIỀU'!F27,DS!$A:$B,2,0),"")</f>
        <v>NTT Thủy B</v>
      </c>
      <c r="G27" s="170" t="str">
        <f>_xlfn.IFNA(VLOOKUP('TKB CHIỀU'!G27,DS!$A:$B,2,0),"")</f>
        <v>TT Hồng</v>
      </c>
      <c r="H27" s="133" t="str">
        <f>_xlfn.IFNA(VLOOKUP('TKB CHIỀU'!H27,DS!$A:$B,2,0),"")</f>
        <v>BL Phương</v>
      </c>
      <c r="I27" s="133" t="str">
        <f>_xlfn.IFNA(VLOOKUP('TKB CHIỀU'!I27,DS!$A:$B,2,0),"")</f>
        <v>NT Vân</v>
      </c>
      <c r="J27" s="133" t="str">
        <f>_xlfn.IFNA(VLOOKUP('TKB CHIỀU'!J27,DS!$A:$B,2,0),"")</f>
        <v>ĐT Năng</v>
      </c>
      <c r="K27" s="133" t="str">
        <f>_xlfn.IFNA(VLOOKUP('TKB CHIỀU'!K27,DS!$A:$B,2,0),"")</f>
        <v>PTT Linh</v>
      </c>
      <c r="L27" s="133" t="str">
        <f>_xlfn.IFNA(VLOOKUP('TKB CHIỀU'!L27,DS!$A:$B,2,0),"")</f>
        <v>VB Hạnh</v>
      </c>
      <c r="M27" s="133" t="str">
        <f>_xlfn.IFNA(VLOOKUP('TKB CHIỀU'!M27,DS!$A:$B,2,0),"")</f>
        <v>ĐTN Hà</v>
      </c>
      <c r="N27" s="133" t="str">
        <f>_xlfn.IFNA(VLOOKUP('TKB CHIỀU'!N27,DS!$A:$B,2,0),"")</f>
        <v>LP Thảo</v>
      </c>
      <c r="O27" s="133" t="str">
        <f>_xlfn.IFNA(VLOOKUP('TKB CHIỀU'!O27,DS!$A:$B,2,0),"")</f>
        <v>BTH Trang</v>
      </c>
      <c r="P27" s="133" t="str">
        <f>_xlfn.IFNA(VLOOKUP('TKB CHIỀU'!P27,DS!$A:$B,2,0),"")</f>
        <v>VTT Nhàn</v>
      </c>
      <c r="Q27" s="134" t="str">
        <f>_xlfn.IFNA(VLOOKUP('TKB CHIỀU'!Q27,DS!$A:$B,2,0),"")</f>
        <v>TTM Hương</v>
      </c>
      <c r="R27" s="134" t="str">
        <f>_xlfn.IFNA(VLOOKUP('TKB CHIỀU'!R27,DS!$A:$B,2,0),"")</f>
        <v>NĐ Duy</v>
      </c>
      <c r="S27" s="134" t="str">
        <f>_xlfn.IFNA(VLOOKUP('TKB CHIỀU'!S27,DS!$A:$B,2,0),"")</f>
        <v>NT Hà</v>
      </c>
      <c r="T27" s="134" t="str">
        <f>_xlfn.IFNA(VLOOKUP('TKB CHIỀU'!T27,DS!$A:$B,2,0),"")</f>
        <v>PTT Thủy</v>
      </c>
      <c r="U27" s="134" t="str">
        <f>_xlfn.IFNA(VLOOKUP('TKB CHIỀU'!U27,DS!$A:$B,2,0),"")</f>
        <v>NTT Thủy A</v>
      </c>
      <c r="V27" s="134" t="str">
        <f>_xlfn.IFNA(VLOOKUP('TKB CHIỀU'!V27,DS!$A:$B,2,0),"")</f>
        <v>TT Thuỳ</v>
      </c>
      <c r="W27" s="134" t="str">
        <f>_xlfn.IFNA(VLOOKUP('TKB CHIỀU'!W27,DS!$A:$B,2,0),"")</f>
        <v>ĐT Hà</v>
      </c>
      <c r="X27" s="134" t="str">
        <f>_xlfn.IFNA(VLOOKUP('TKB CHIỀU'!X27,DS!$A:$B,2,0),"")</f>
        <v>ĐD Định</v>
      </c>
      <c r="Y27" s="134" t="str">
        <f>_xlfn.IFNA(VLOOKUP('TKB CHIỀU'!Y27,DS!$A:$B,2,0),"")</f>
        <v>HTM Hương</v>
      </c>
      <c r="Z27" s="134" t="str">
        <f>_xlfn.IFNA(VLOOKUP('TKB CHIỀU'!Z27,DS!$A:$B,2,0),"")</f>
        <v>TH Nhung</v>
      </c>
      <c r="AA27" s="134" t="str">
        <f>_xlfn.IFNA(VLOOKUP('TKB CHIỀU'!AA27,DS!$A:$B,2,0),"")</f>
        <v>NT Hảo</v>
      </c>
      <c r="AB27" s="134" t="str">
        <f>_xlfn.IFNA(VLOOKUP('TKB CHIỀU'!AB27,DS!$A:$B,2,0),"")</f>
        <v>TB Thảo</v>
      </c>
      <c r="AC27" s="134" t="str">
        <f>_xlfn.IFNA(VLOOKUP('TKB CHIỀU'!AC27,DS!$A:$B,2,0),"")</f>
        <v>NT Thành</v>
      </c>
      <c r="AD27" s="134" t="str">
        <f>_xlfn.IFNA(VLOOKUP('TKB CHIỀU'!AD27,DS!$A:$B,2,0),"")</f>
        <v>NT Tùng</v>
      </c>
      <c r="AE27" s="134" t="str">
        <f>_xlfn.IFNA(VLOOKUP('TKB CHIỀU'!AE27,DS!$A:$B,2,0),"")</f>
        <v>LTH Quỳnh</v>
      </c>
      <c r="AF27" s="134" t="str">
        <f>_xlfn.IFNA(VLOOKUP('TKB CHIỀU'!AF27,DS!$A:$B,2,0),"")</f>
        <v>NMT Linh</v>
      </c>
      <c r="AG27" s="134" t="str">
        <f>_xlfn.IFNA(VLOOKUP('TKB CHIỀU'!AG27,DS!$A:$B,2,0),"")</f>
        <v>LT Hương</v>
      </c>
      <c r="AH27" s="134" t="str">
        <f>_xlfn.IFNA(VLOOKUP('TKB CHIỀU'!AH27,DS!$A:$B,2,0),"")</f>
        <v>PT Mai</v>
      </c>
      <c r="AI27" s="134" t="str">
        <f>_xlfn.IFNA(VLOOKUP('TKB CHIỀU'!AI27,DS!$A:$B,2,0),"")</f>
        <v>PT Hương</v>
      </c>
      <c r="AJ27" s="134" t="str">
        <f>_xlfn.IFNA(VLOOKUP('TKB CHIỀU'!AJ27,DS!$A:$B,2,0),"")</f>
        <v>DT Dung</v>
      </c>
      <c r="AK27" s="134" t="str">
        <f>_xlfn.IFNA(VLOOKUP('TKB CHIỀU'!AK27,DS!$A:$B,2,0),"")</f>
        <v>NH Lê</v>
      </c>
      <c r="AL27" s="134" t="str">
        <f>_xlfn.IFNA(VLOOKUP('TKB CHIỀU'!AL27,DS!$A:$B,2,0),"")</f>
        <v>NPH Anh</v>
      </c>
      <c r="AM27" s="134" t="str">
        <f>_xlfn.IFNA(VLOOKUP('TKB CHIỀU'!AM27,DS!$A:$B,2,0),"")</f>
        <v>TM Hằng</v>
      </c>
      <c r="AN27" s="134" t="str">
        <f>_xlfn.IFNA(VLOOKUP('TKB CHIỀU'!AN27,DS!$A:$B,2,0),"")</f>
        <v>NS Tùng</v>
      </c>
      <c r="AO27" s="134" t="str">
        <f>_xlfn.IFNA(VLOOKUP('TKB CHIỀU'!AO27,DS!$A:$B,2,0),"")</f>
        <v>NTP Lan B</v>
      </c>
      <c r="AP27" s="134" t="str">
        <f>_xlfn.IFNA(VLOOKUP('TKB CHIỀU'!AP27,DS!$A:$B,2,0),"")</f>
        <v>LT Thoa</v>
      </c>
      <c r="AQ27" s="135" t="str">
        <f>_xlfn.IFNA(VLOOKUP('TKB CHIỀU'!AQ27,DS!$A:$B,2,0),"")</f>
        <v>LTT Hà</v>
      </c>
      <c r="AR27" s="134" t="str">
        <f>_xlfn.IFNA(VLOOKUP('TKB CHIỀU'!AR27,DS!$A:$B,2,0),"")</f>
        <v>PTN Trâm</v>
      </c>
      <c r="AS27" s="134" t="str">
        <f>_xlfn.IFNA(VLOOKUP('TKB CHIỀU'!AS27,DS!$A:$B,2,0),"")</f>
        <v/>
      </c>
    </row>
    <row r="28" spans="1:45">
      <c r="A28" s="229"/>
      <c r="B28" s="66">
        <v>3</v>
      </c>
      <c r="C28" s="235" t="s">
        <v>162</v>
      </c>
      <c r="D28" s="131" t="str">
        <f>'TKB CHIỀU'!D28</f>
        <v>KHTN</v>
      </c>
      <c r="E28" s="131" t="str">
        <f>'TKB CHIỀU'!E28</f>
        <v>THƯ VIỆN</v>
      </c>
      <c r="F28" s="131" t="str">
        <f>'TKB CHIỀU'!F28</f>
        <v>LSĐL-S</v>
      </c>
      <c r="G28" s="131" t="str">
        <f>'TKB CHIỀU'!G28</f>
        <v>NGỮ VĂN</v>
      </c>
      <c r="H28" s="131" t="str">
        <f>'TKB CHIỀU'!H28</f>
        <v>TIẾNG ANH</v>
      </c>
      <c r="I28" s="131" t="str">
        <f>'TKB CHIỀU'!I28</f>
        <v>HĐTN-HN</v>
      </c>
      <c r="J28" s="131" t="str">
        <f>'TKB CHIỀU'!J28</f>
        <v>GD STEM</v>
      </c>
      <c r="K28" s="131" t="str">
        <f>'TKB CHIỀU'!K28</f>
        <v>TIẾNG ANH</v>
      </c>
      <c r="L28" s="131" t="str">
        <f>'TKB CHIỀU'!L28</f>
        <v>KHTN</v>
      </c>
      <c r="M28" s="131" t="str">
        <f>'TKB CHIỀU'!M28</f>
        <v>GDTC</v>
      </c>
      <c r="N28" s="131" t="str">
        <f>'TKB CHIỀU'!N28</f>
        <v>CÔNG NGHỆ</v>
      </c>
      <c r="O28" s="131" t="str">
        <f>'TKB CHIỀU'!O28</f>
        <v>GDĐP</v>
      </c>
      <c r="P28" s="131" t="str">
        <f>'TKB CHIỀU'!P28</f>
        <v>TIẾNG ANH</v>
      </c>
      <c r="Q28" s="136" t="str">
        <f>'TKB CHIỀU'!Q28</f>
        <v>THƯ VIỆN</v>
      </c>
      <c r="R28" s="136" t="str">
        <f>'TKB CHIỀU'!R28</f>
        <v>LSĐL-S</v>
      </c>
      <c r="S28" s="136" t="str">
        <f>'TKB CHIỀU'!S28</f>
        <v>THƯ VIỆN</v>
      </c>
      <c r="T28" s="136" t="str">
        <f>'TKB CHIỀU'!T28</f>
        <v>RKN NN&amp;LG</v>
      </c>
      <c r="U28" s="136" t="str">
        <f>'TKB CHIỀU'!U28</f>
        <v>RKN TƯ DUY</v>
      </c>
      <c r="V28" s="136" t="str">
        <f>'TKB CHIỀU'!V28</f>
        <v>LSĐL-Đ</v>
      </c>
      <c r="W28" s="136" t="str">
        <f>'TKB CHIỀU'!W28</f>
        <v>GD STEM</v>
      </c>
      <c r="X28" s="136" t="str">
        <f>'TKB CHIỀU'!X28</f>
        <v>THƯ VIỆN</v>
      </c>
      <c r="Y28" s="136" t="str">
        <f>'TKB CHIỀU'!Y28</f>
        <v>NGỮ VĂN</v>
      </c>
      <c r="Z28" s="132" t="str">
        <f>'TKB CHIỀU'!Z28</f>
        <v>GDCD</v>
      </c>
      <c r="AA28" s="136" t="str">
        <f>'TKB CHIỀU'!AA28</f>
        <v>NĂNG KHIẾU</v>
      </c>
      <c r="AB28" s="136" t="str">
        <f>'TKB CHIỀU'!AB28</f>
        <v>GDDP</v>
      </c>
      <c r="AC28" s="136" t="str">
        <f>'TKB CHIỀU'!AC28</f>
        <v>LSĐL-Đ</v>
      </c>
      <c r="AD28" s="136" t="str">
        <f>'TKB CHIỀU'!AD28</f>
        <v>TOÁN</v>
      </c>
      <c r="AE28" s="136" t="str">
        <f>'TKB CHIỀU'!AE28</f>
        <v>TIẾNG PHÁP</v>
      </c>
      <c r="AF28" s="136" t="str">
        <f>'TKB CHIỀU'!AF28</f>
        <v>KHTN-S</v>
      </c>
      <c r="AG28" s="132" t="str">
        <f>'TKB CHIỀU'!AG28</f>
        <v>NT - NHẠC</v>
      </c>
      <c r="AH28" s="136" t="str">
        <f>'TKB CHIỀU'!AH28</f>
        <v>NT - HOẠ</v>
      </c>
      <c r="AI28" s="136" t="str">
        <f>'TKB CHIỀU'!AI28</f>
        <v>LSĐL - S</v>
      </c>
      <c r="AJ28" s="136" t="str">
        <f>'TKB CHIỀU'!AJ28</f>
        <v>KHTN-H</v>
      </c>
      <c r="AK28" s="136" t="str">
        <f>'TKB CHIỀU'!AK28</f>
        <v>TOÁN</v>
      </c>
      <c r="AL28" s="136" t="str">
        <f>'TKB CHIỀU'!AL28</f>
        <v>TIẾNG ANH</v>
      </c>
      <c r="AM28" s="136" t="str">
        <f>'TKB CHIỀU'!AM28</f>
        <v>GDTC</v>
      </c>
      <c r="AN28" s="136" t="str">
        <f>'TKB CHIỀU'!AN28</f>
        <v>NT - NHẠC</v>
      </c>
      <c r="AO28" s="136" t="str">
        <f>'TKB CHIỀU'!AO28</f>
        <v>GDCD</v>
      </c>
      <c r="AP28" s="132" t="str">
        <f>'TKB CHIỀU'!AP28</f>
        <v>TOÁN</v>
      </c>
      <c r="AQ28" s="137" t="str">
        <f>'TKB CHIỀU'!AQ28</f>
        <v>GDTC</v>
      </c>
      <c r="AR28" s="136" t="str">
        <f>'TKB CHIỀU'!AR28</f>
        <v>LSĐL-S</v>
      </c>
      <c r="AS28" s="136">
        <f>'TKB CHIỀU'!AS28</f>
        <v>0</v>
      </c>
    </row>
    <row r="29" spans="1:45">
      <c r="A29" s="229"/>
      <c r="B29" s="161"/>
      <c r="C29" s="234"/>
      <c r="D29" s="133" t="str">
        <f>_xlfn.IFNA(VLOOKUP('TKB CHIỀU'!D29,DS!$A:$B,2,0),"")</f>
        <v>NTN Liên</v>
      </c>
      <c r="E29" s="133" t="str">
        <f>_xlfn.IFNA(VLOOKUP('TKB CHIỀU'!E29,DS!$A:$B,2,0),"")</f>
        <v>ĐT Năng</v>
      </c>
      <c r="F29" s="133" t="str">
        <f>_xlfn.IFNA(VLOOKUP('TKB CHIỀU'!F29,DS!$A:$B,2,0),"")</f>
        <v>NP Thanh</v>
      </c>
      <c r="G29" s="133" t="str">
        <f>_xlfn.IFNA(VLOOKUP('TKB CHIỀU'!G29,DS!$A:$B,2,0),"")</f>
        <v>NTT Thủy Đ</v>
      </c>
      <c r="H29" s="133" t="str">
        <f>_xlfn.IFNA(VLOOKUP('TKB CHIỀU'!H29,DS!$A:$B,2,0),"")</f>
        <v>BL Phương</v>
      </c>
      <c r="I29" s="133" t="str">
        <f>_xlfn.IFNA(VLOOKUP('TKB CHIỀU'!I29,DS!$A:$B,2,0),"")</f>
        <v>NT Vân</v>
      </c>
      <c r="J29" s="133" t="str">
        <f>_xlfn.IFNA(VLOOKUP('TKB CHIỀU'!J29,DS!$A:$B,2,0),"")</f>
        <v>TT Loan</v>
      </c>
      <c r="K29" s="133" t="str">
        <f>_xlfn.IFNA(VLOOKUP('TKB CHIỀU'!K29,DS!$A:$B,2,0),"")</f>
        <v>HTM Hương</v>
      </c>
      <c r="L29" s="133" t="str">
        <f>_xlfn.IFNA(VLOOKUP('TKB CHIỀU'!L29,DS!$A:$B,2,0),"")</f>
        <v>NS Tùng</v>
      </c>
      <c r="M29" s="133" t="str">
        <f>_xlfn.IFNA(VLOOKUP('TKB CHIỀU'!M29,DS!$A:$B,2,0),"")</f>
        <v>NTT Hương</v>
      </c>
      <c r="N29" s="133" t="str">
        <f>_xlfn.IFNA(VLOOKUP('TKB CHIỀU'!N29,DS!$A:$B,2,0),"")</f>
        <v>LP Thảo</v>
      </c>
      <c r="O29" s="133" t="str">
        <f>_xlfn.IFNA(VLOOKUP('TKB CHIỀU'!O29,DS!$A:$B,2,0),"")</f>
        <v>TTM Hương</v>
      </c>
      <c r="P29" s="133" t="str">
        <f>_xlfn.IFNA(VLOOKUP('TKB CHIỀU'!P29,DS!$A:$B,2,0),"")</f>
        <v>TM Hằng</v>
      </c>
      <c r="Q29" s="134" t="str">
        <f>_xlfn.IFNA(VLOOKUP('TKB CHIỀU'!Q29,DS!$A:$B,2,0),"")</f>
        <v>VTT Nhàn</v>
      </c>
      <c r="R29" s="134" t="str">
        <f>_xlfn.IFNA(VLOOKUP('TKB CHIỀU'!R29,DS!$A:$B,2,0),"")</f>
        <v>NTP Lan B</v>
      </c>
      <c r="S29" s="134" t="str">
        <f>_xlfn.IFNA(VLOOKUP('TKB CHIỀU'!S29,DS!$A:$B,2,0),"")</f>
        <v>TB Thảo</v>
      </c>
      <c r="T29" s="134" t="str">
        <f>_xlfn.IFNA(VLOOKUP('TKB CHIỀU'!T29,DS!$A:$B,2,0),"")</f>
        <v>PTT Thủy</v>
      </c>
      <c r="U29" s="134" t="str">
        <f>_xlfn.IFNA(VLOOKUP('TKB CHIỀU'!U29,DS!$A:$B,2,0),"")</f>
        <v>NTT Thủy A</v>
      </c>
      <c r="V29" s="134" t="str">
        <f>_xlfn.IFNA(VLOOKUP('TKB CHIỀU'!V29,DS!$A:$B,2,0),"")</f>
        <v>ĐD Định</v>
      </c>
      <c r="W29" s="134" t="str">
        <f>_xlfn.IFNA(VLOOKUP('TKB CHIỀU'!W29,DS!$A:$B,2,0),"")</f>
        <v>ĐĐ Hưng</v>
      </c>
      <c r="X29" s="134" t="str">
        <f>_xlfn.IFNA(VLOOKUP('TKB CHIỀU'!X29,DS!$A:$B,2,0),"")</f>
        <v>NT Hảo</v>
      </c>
      <c r="Y29" s="134" t="str">
        <f>_xlfn.IFNA(VLOOKUP('TKB CHIỀU'!Y29,DS!$A:$B,2,0),"")</f>
        <v>NH Lê</v>
      </c>
      <c r="Z29" s="134" t="str">
        <f>_xlfn.IFNA(VLOOKUP('TKB CHIỀU'!Z29,DS!$A:$B,2,0),"")</f>
        <v>TT Thuỳ</v>
      </c>
      <c r="AA29" s="134" t="str">
        <f>_xlfn.IFNA(VLOOKUP('TKB CHIỀU'!AA29,DS!$A:$B,2,0),"")</f>
        <v>NT Thành</v>
      </c>
      <c r="AB29" s="134" t="str">
        <f>_xlfn.IFNA(VLOOKUP('TKB CHIỀU'!AB29,DS!$A:$B,2,0),"")</f>
        <v>TH Nhung</v>
      </c>
      <c r="AC29" s="134" t="str">
        <f>_xlfn.IFNA(VLOOKUP('TKB CHIỀU'!AC29,DS!$A:$B,2,0),"")</f>
        <v>ĐT Hà</v>
      </c>
      <c r="AD29" s="134" t="str">
        <f>_xlfn.IFNA(VLOOKUP('TKB CHIỀU'!AD29,DS!$A:$B,2,0),"")</f>
        <v>NTT Thủy B</v>
      </c>
      <c r="AE29" s="134" t="str">
        <f>_xlfn.IFNA(VLOOKUP('TKB CHIỀU'!AE29,DS!$A:$B,2,0),"")</f>
        <v>CTM Tâm</v>
      </c>
      <c r="AF29" s="134" t="str">
        <f>_xlfn.IFNA(VLOOKUP('TKB CHIỀU'!AF29,DS!$A:$B,2,0),"")</f>
        <v>PTN Trâm</v>
      </c>
      <c r="AG29" s="134" t="str">
        <f>_xlfn.IFNA(VLOOKUP('TKB CHIỀU'!AG29,DS!$A:$B,2,0),"")</f>
        <v>NTH Ngọc</v>
      </c>
      <c r="AH29" s="134" t="str">
        <f>_xlfn.IFNA(VLOOKUP('TKB CHIỀU'!AH29,DS!$A:$B,2,0),"")</f>
        <v>LN Anh</v>
      </c>
      <c r="AI29" s="134" t="str">
        <f>_xlfn.IFNA(VLOOKUP('TKB CHIỀU'!AI29,DS!$A:$B,2,0),"")</f>
        <v>LT Thoa</v>
      </c>
      <c r="AJ29" s="134" t="str">
        <f>_xlfn.IFNA(VLOOKUP('TKB CHIỀU'!AJ29,DS!$A:$B,2,0),"")</f>
        <v>PT Mai</v>
      </c>
      <c r="AK29" s="134" t="str">
        <f>_xlfn.IFNA(VLOOKUP('TKB CHIỀU'!AK29,DS!$A:$B,2,0),"")</f>
        <v>PT Hương</v>
      </c>
      <c r="AL29" s="134" t="str">
        <f>_xlfn.IFNA(VLOOKUP('TKB CHIỀU'!AL29,DS!$A:$B,2,0),"")</f>
        <v>NPH Anh</v>
      </c>
      <c r="AM29" s="134" t="str">
        <f>_xlfn.IFNA(VLOOKUP('TKB CHIỀU'!AM29,DS!$A:$B,2,0),"")</f>
        <v>NĐ Duy</v>
      </c>
      <c r="AN29" s="134" t="str">
        <f>_xlfn.IFNA(VLOOKUP('TKB CHIỀU'!AN29,DS!$A:$B,2,0),"")</f>
        <v>NMT Linh</v>
      </c>
      <c r="AO29" s="134" t="str">
        <f>_xlfn.IFNA(VLOOKUP('TKB CHIỀU'!AO29,DS!$A:$B,2,0),"")</f>
        <v>LTH Quỳnh</v>
      </c>
      <c r="AP29" s="134" t="str">
        <f>_xlfn.IFNA(VLOOKUP('TKB CHIỀU'!AP29,DS!$A:$B,2,0),"")</f>
        <v>NT Kỳ</v>
      </c>
      <c r="AQ29" s="135" t="str">
        <f>_xlfn.IFNA(VLOOKUP('TKB CHIỀU'!AQ29,DS!$A:$B,2,0),"")</f>
        <v>DT Dung</v>
      </c>
      <c r="AR29" s="134" t="str">
        <f>_xlfn.IFNA(VLOOKUP('TKB CHIỀU'!AR29,DS!$A:$B,2,0),"")</f>
        <v>ĐTH Nga</v>
      </c>
      <c r="AS29" s="134" t="str">
        <f>_xlfn.IFNA(VLOOKUP('TKB CHIỀU'!AS29,DS!$A:$B,2,0),"")</f>
        <v/>
      </c>
    </row>
    <row r="30" spans="1:45">
      <c r="A30" s="229"/>
      <c r="B30" s="66">
        <v>4</v>
      </c>
      <c r="C30" s="235" t="s">
        <v>164</v>
      </c>
      <c r="D30" s="131" t="str">
        <f>'TKB CHIỀU'!D30</f>
        <v>LSĐL-S</v>
      </c>
      <c r="E30" s="131" t="str">
        <f>'TKB CHIỀU'!E30</f>
        <v>GDTC</v>
      </c>
      <c r="F30" s="131" t="str">
        <f>'TKB CHIỀU'!F30</f>
        <v>GDĐP</v>
      </c>
      <c r="G30" s="131" t="str">
        <f>'TKB CHIỀU'!G30</f>
        <v>HĐTN-HN</v>
      </c>
      <c r="H30" s="131" t="str">
        <f>'TKB CHIỀU'!H30</f>
        <v>LSĐL-S</v>
      </c>
      <c r="I30" s="131" t="str">
        <f>'TKB CHIỀU'!I30</f>
        <v>THƯ VIỆN</v>
      </c>
      <c r="J30" s="131" t="str">
        <f>'TKB CHIỀU'!J30</f>
        <v>TIN HỌC</v>
      </c>
      <c r="K30" s="131" t="str">
        <f>'TKB CHIỀU'!K30</f>
        <v>LSĐL-S</v>
      </c>
      <c r="L30" s="131" t="str">
        <f>'TKB CHIỀU'!L30</f>
        <v>NĂNG KHIẾU</v>
      </c>
      <c r="M30" s="131" t="str">
        <f>'TKB CHIỀU'!M30</f>
        <v>KHTN</v>
      </c>
      <c r="N30" s="131" t="str">
        <f>'TKB CHIỀU'!N30</f>
        <v>KHTN</v>
      </c>
      <c r="O30" s="131" t="str">
        <f>'TKB CHIỀU'!O30</f>
        <v>RKN TƯ DUY</v>
      </c>
      <c r="P30" s="131" t="str">
        <f>'TKB CHIỀU'!P30</f>
        <v>TOÁN</v>
      </c>
      <c r="Q30" s="136" t="str">
        <f>'TKB CHIỀU'!Q30</f>
        <v>NĂNG KHIẾU</v>
      </c>
      <c r="R30" s="136" t="str">
        <f>'TKB CHIỀU'!R30</f>
        <v>LSĐL-Đ</v>
      </c>
      <c r="S30" s="136">
        <f>'TKB CHIỀU'!S30</f>
        <v>0</v>
      </c>
      <c r="T30" s="136">
        <f>'TKB CHIỀU'!T30</f>
        <v>0</v>
      </c>
      <c r="U30" s="136">
        <f>'TKB CHIỀU'!U30</f>
        <v>0</v>
      </c>
      <c r="V30" s="136">
        <f>'TKB CHIỀU'!V30</f>
        <v>0</v>
      </c>
      <c r="W30" s="136">
        <f>'TKB CHIỀU'!W30</f>
        <v>0</v>
      </c>
      <c r="X30" s="136">
        <f>'TKB CHIỀU'!X30</f>
        <v>0</v>
      </c>
      <c r="Y30" s="132">
        <f>'TKB CHIỀU'!Y30</f>
        <v>0</v>
      </c>
      <c r="Z30" s="136">
        <f>'TKB CHIỀU'!Z30</f>
        <v>0</v>
      </c>
      <c r="AA30" s="136">
        <f>'TKB CHIỀU'!AA30</f>
        <v>0</v>
      </c>
      <c r="AB30" s="136">
        <f>'TKB CHIỀU'!AB30</f>
        <v>0</v>
      </c>
      <c r="AC30" s="136">
        <f>'TKB CHIỀU'!AC30</f>
        <v>0</v>
      </c>
      <c r="AD30" s="136">
        <f>'TKB CHIỀU'!AD30</f>
        <v>0</v>
      </c>
      <c r="AE30" s="136">
        <f>'TKB CHIỀU'!AE30</f>
        <v>0</v>
      </c>
      <c r="AF30" s="136" t="str">
        <f>'TKB CHIỀU'!AF30</f>
        <v>GDCD</v>
      </c>
      <c r="AG30" s="136" t="str">
        <f>'TKB CHIỀU'!AG30</f>
        <v>TIẾNG ANH</v>
      </c>
      <c r="AH30" s="132" t="str">
        <f>'TKB CHIỀU'!AH30</f>
        <v>TIẾNG ANH</v>
      </c>
      <c r="AI30" s="136" t="str">
        <f>'TKB CHIỀU'!AI30</f>
        <v>NGỮ VĂN</v>
      </c>
      <c r="AJ30" s="136" t="str">
        <f>'TKB CHIỀU'!AJ30</f>
        <v>GDCD</v>
      </c>
      <c r="AK30" s="136" t="str">
        <f>'TKB CHIỀU'!AK30</f>
        <v>LSĐL-S</v>
      </c>
      <c r="AL30" s="136" t="str">
        <f>'TKB CHIỀU'!AL30</f>
        <v>GDTC</v>
      </c>
      <c r="AM30" s="136" t="str">
        <f>'TKB CHIỀU'!AM30</f>
        <v>NT - NHẠC</v>
      </c>
      <c r="AN30" s="136" t="str">
        <f>'TKB CHIỀU'!AN30</f>
        <v>LSĐL-Đ</v>
      </c>
      <c r="AO30" s="136" t="str">
        <f>'TKB CHIỀU'!AO30</f>
        <v>TOÁN</v>
      </c>
      <c r="AP30" s="136" t="str">
        <f>'TKB CHIỀU'!AP30</f>
        <v>NT - NHẠC</v>
      </c>
      <c r="AQ30" s="137" t="str">
        <f>'TKB CHIỀU'!AQ30</f>
        <v>TOÁN</v>
      </c>
      <c r="AR30" s="136" t="str">
        <f>'TKB CHIỀU'!AR30</f>
        <v>LSĐL-Đ</v>
      </c>
      <c r="AS30" s="136">
        <f>'TKB CHIỀU'!AS30</f>
        <v>0</v>
      </c>
    </row>
    <row r="31" spans="1:45">
      <c r="A31" s="229"/>
      <c r="B31" s="161"/>
      <c r="C31" s="234"/>
      <c r="D31" s="133" t="str">
        <f>_xlfn.IFNA(VLOOKUP('TKB CHIỀU'!D31,DS!$A:$B,2,0),"")</f>
        <v>ĐT Năng</v>
      </c>
      <c r="E31" s="133" t="str">
        <f>_xlfn.IFNA(VLOOKUP('TKB CHIỀU'!E31,DS!$A:$B,2,0),"")</f>
        <v>NTT Hương</v>
      </c>
      <c r="F31" s="133" t="str">
        <f>_xlfn.IFNA(VLOOKUP('TKB CHIỀU'!F31,DS!$A:$B,2,0),"")</f>
        <v>TTM Hương</v>
      </c>
      <c r="G31" s="133" t="str">
        <f>_xlfn.IFNA(VLOOKUP('TKB CHIỀU'!G31,DS!$A:$B,2,0),"")</f>
        <v>NTT Thủy Đ</v>
      </c>
      <c r="H31" s="133" t="str">
        <f>_xlfn.IFNA(VLOOKUP('TKB CHIỀU'!H31,DS!$A:$B,2,0),"")</f>
        <v>NTP Lan B</v>
      </c>
      <c r="I31" s="133" t="str">
        <f>_xlfn.IFNA(VLOOKUP('TKB CHIỀU'!I31,DS!$A:$B,2,0),"")</f>
        <v>NT Hảo</v>
      </c>
      <c r="J31" s="133" t="str">
        <f>_xlfn.IFNA(VLOOKUP('TKB CHIỀU'!J31,DS!$A:$B,2,0),"")</f>
        <v>NTT Thủy B</v>
      </c>
      <c r="K31" s="133" t="str">
        <f>_xlfn.IFNA(VLOOKUP('TKB CHIỀU'!K31,DS!$A:$B,2,0),"")</f>
        <v>VTT Nhàn</v>
      </c>
      <c r="L31" s="133" t="str">
        <f>_xlfn.IFNA(VLOOKUP('TKB CHIỀU'!L31,DS!$A:$B,2,0),"")</f>
        <v>LN Anh</v>
      </c>
      <c r="M31" s="133" t="str">
        <f>_xlfn.IFNA(VLOOKUP('TKB CHIỀU'!M31,DS!$A:$B,2,0),"")</f>
        <v>TT Loan</v>
      </c>
      <c r="N31" s="133" t="str">
        <f>_xlfn.IFNA(VLOOKUP('TKB CHIỀU'!N31,DS!$A:$B,2,0),"")</f>
        <v>NH Anh</v>
      </c>
      <c r="O31" s="133" t="str">
        <f>_xlfn.IFNA(VLOOKUP('TKB CHIỀU'!O31,DS!$A:$B,2,0),"")</f>
        <v>NB Vân</v>
      </c>
      <c r="P31" s="133" t="str">
        <f>_xlfn.IFNA(VLOOKUP('TKB CHIỀU'!P31,DS!$A:$B,2,0),"")</f>
        <v>NT Kỳ</v>
      </c>
      <c r="Q31" s="134" t="str">
        <f>_xlfn.IFNA(VLOOKUP('TKB CHIỀU'!Q31,DS!$A:$B,2,0),"")</f>
        <v>PTT Linh</v>
      </c>
      <c r="R31" s="134" t="str">
        <f>_xlfn.IFNA(VLOOKUP('TKB CHIỀU'!R31,DS!$A:$B,2,0),"")</f>
        <v>NT Tùng</v>
      </c>
      <c r="S31" s="134" t="str">
        <f>_xlfn.IFNA(VLOOKUP('TKB CHIỀU'!S31,DS!$A:$B,2,0),"")</f>
        <v/>
      </c>
      <c r="T31" s="134" t="str">
        <f>_xlfn.IFNA(VLOOKUP('TKB CHIỀU'!T31,DS!$A:$B,2,0),"")</f>
        <v/>
      </c>
      <c r="U31" s="134" t="str">
        <f>_xlfn.IFNA(VLOOKUP('TKB CHIỀU'!U31,DS!$A:$B,2,0),"")</f>
        <v/>
      </c>
      <c r="V31" s="134" t="str">
        <f>_xlfn.IFNA(VLOOKUP('TKB CHIỀU'!V31,DS!$A:$B,2,0),"")</f>
        <v/>
      </c>
      <c r="W31" s="134" t="str">
        <f>_xlfn.IFNA(VLOOKUP('TKB CHIỀU'!W31,DS!$A:$B,2,0),"")</f>
        <v/>
      </c>
      <c r="X31" s="134" t="str">
        <f>_xlfn.IFNA(VLOOKUP('TKB CHIỀU'!X31,DS!$A:$B,2,0),"")</f>
        <v/>
      </c>
      <c r="Y31" s="134" t="str">
        <f>_xlfn.IFNA(VLOOKUP('TKB CHIỀU'!Y31,DS!$A:$B,2,0),"")</f>
        <v/>
      </c>
      <c r="Z31" s="134" t="str">
        <f>_xlfn.IFNA(VLOOKUP('TKB CHIỀU'!Z31,DS!$A:$B,2,0),"")</f>
        <v/>
      </c>
      <c r="AA31" s="134" t="str">
        <f>_xlfn.IFNA(VLOOKUP('TKB CHIỀU'!AA31,DS!$A:$B,2,0),"")</f>
        <v/>
      </c>
      <c r="AB31" s="134" t="str">
        <f>_xlfn.IFNA(VLOOKUP('TKB CHIỀU'!AB31,DS!$A:$B,2,0),"")</f>
        <v/>
      </c>
      <c r="AC31" s="134" t="str">
        <f>_xlfn.IFNA(VLOOKUP('TKB CHIỀU'!AC31,DS!$A:$B,2,0),"")</f>
        <v/>
      </c>
      <c r="AD31" s="134" t="str">
        <f>_xlfn.IFNA(VLOOKUP('TKB CHIỀU'!AD31,DS!$A:$B,2,0),"")</f>
        <v/>
      </c>
      <c r="AE31" s="134" t="str">
        <f>_xlfn.IFNA(VLOOKUP('TKB CHIỀU'!AE31,DS!$A:$B,2,0),"")</f>
        <v/>
      </c>
      <c r="AF31" s="134" t="str">
        <f>_xlfn.IFNA(VLOOKUP('TKB CHIỀU'!AF31,DS!$A:$B,2,0),"")</f>
        <v>NP Dung</v>
      </c>
      <c r="AG31" s="134" t="str">
        <f>_xlfn.IFNA(VLOOKUP('TKB CHIỀU'!AG31,DS!$A:$B,2,0),"")</f>
        <v>LTT Hà</v>
      </c>
      <c r="AH31" s="134" t="str">
        <f>_xlfn.IFNA(VLOOKUP('TKB CHIỀU'!AH31,DS!$A:$B,2,0),"")</f>
        <v>ĐTN Hà</v>
      </c>
      <c r="AI31" s="134" t="str">
        <f>_xlfn.IFNA(VLOOKUP('TKB CHIỀU'!AI31,DS!$A:$B,2,0),"")</f>
        <v>ĐA Thảo</v>
      </c>
      <c r="AJ31" s="134" t="str">
        <f>_xlfn.IFNA(VLOOKUP('TKB CHIỀU'!AJ31,DS!$A:$B,2,0),"")</f>
        <v>LTH Quỳnh</v>
      </c>
      <c r="AK31" s="134" t="str">
        <f>_xlfn.IFNA(VLOOKUP('TKB CHIỀU'!AK31,DS!$A:$B,2,0),"")</f>
        <v>ĐTH Nga</v>
      </c>
      <c r="AL31" s="134" t="str">
        <f>_xlfn.IFNA(VLOOKUP('TKB CHIỀU'!AL31,DS!$A:$B,2,0),"")</f>
        <v>NĐ Duy</v>
      </c>
      <c r="AM31" s="134" t="str">
        <f>_xlfn.IFNA(VLOOKUP('TKB CHIỀU'!AM31,DS!$A:$B,2,0),"")</f>
        <v>NMT Linh</v>
      </c>
      <c r="AN31" s="134" t="str">
        <f>_xlfn.IFNA(VLOOKUP('TKB CHIỀU'!AN31,DS!$A:$B,2,0),"")</f>
        <v>ĐD Định</v>
      </c>
      <c r="AO31" s="134" t="str">
        <f>_xlfn.IFNA(VLOOKUP('TKB CHIỀU'!AO31,DS!$A:$B,2,0),"")</f>
        <v>LM Tâm</v>
      </c>
      <c r="AP31" s="134" t="str">
        <f>_xlfn.IFNA(VLOOKUP('TKB CHIỀU'!AP31,DS!$A:$B,2,0),"")</f>
        <v>NTH Ngọc</v>
      </c>
      <c r="AQ31" s="135" t="str">
        <f>_xlfn.IFNA(VLOOKUP('TKB CHIỀU'!AQ31,DS!$A:$B,2,0),"")</f>
        <v>LP Thảo</v>
      </c>
      <c r="AR31" s="134" t="str">
        <f>_xlfn.IFNA(VLOOKUP('TKB CHIỀU'!AR31,DS!$A:$B,2,0),"")</f>
        <v>ĐT Hà</v>
      </c>
      <c r="AS31" s="134" t="str">
        <f>_xlfn.IFNA(VLOOKUP('TKB CHIỀU'!AS31,DS!$A:$B,2,0),"")</f>
        <v/>
      </c>
    </row>
    <row r="32" spans="1:45">
      <c r="A32" s="229"/>
      <c r="B32" s="66">
        <v>5</v>
      </c>
      <c r="C32" s="235" t="s">
        <v>166</v>
      </c>
      <c r="D32" s="131" t="str">
        <f>'TKB CHIỀU'!D32</f>
        <v>KNS</v>
      </c>
      <c r="E32" s="131" t="str">
        <f>'TKB CHIỀU'!E32</f>
        <v>KNS</v>
      </c>
      <c r="F32" s="131" t="str">
        <f>'TKB CHIỀU'!F32</f>
        <v>KNS</v>
      </c>
      <c r="G32" s="131" t="str">
        <f>'TKB CHIỀU'!G32</f>
        <v>KNS</v>
      </c>
      <c r="H32" s="131" t="str">
        <f>'TKB CHIỀU'!H32</f>
        <v>KNS</v>
      </c>
      <c r="I32" s="131" t="str">
        <f>'TKB CHIỀU'!I32</f>
        <v>KNS</v>
      </c>
      <c r="J32" s="131" t="str">
        <f>'TKB CHIỀU'!J32</f>
        <v>KNS</v>
      </c>
      <c r="K32" s="131" t="str">
        <f>'TKB CHIỀU'!K32</f>
        <v>KNS</v>
      </c>
      <c r="L32" s="131" t="str">
        <f>'TKB CHIỀU'!L32</f>
        <v>KNS</v>
      </c>
      <c r="M32" s="131" t="str">
        <f>'TKB CHIỀU'!M32</f>
        <v>KNS</v>
      </c>
      <c r="N32" s="131" t="str">
        <f>'TKB CHIỀU'!N32</f>
        <v>KNS</v>
      </c>
      <c r="O32" s="131" t="str">
        <f>'TKB CHIỀU'!O32</f>
        <v>KNS</v>
      </c>
      <c r="P32" s="131" t="str">
        <f>'TKB CHIỀU'!P32</f>
        <v>KNS</v>
      </c>
      <c r="Q32" s="136" t="str">
        <f>'TKB CHIỀU'!Q32</f>
        <v>KNS</v>
      </c>
      <c r="R32" s="136" t="str">
        <f>'TKB CHIỀU'!R32</f>
        <v>KNS</v>
      </c>
      <c r="S32" s="136">
        <f>'TKB CHIỀU'!S32</f>
        <v>0</v>
      </c>
      <c r="T32" s="136">
        <f>'TKB CHIỀU'!T32</f>
        <v>0</v>
      </c>
      <c r="U32" s="136">
        <f>'TKB CHIỀU'!U32</f>
        <v>0</v>
      </c>
      <c r="V32" s="136">
        <f>'TKB CHIỀU'!V32</f>
        <v>0</v>
      </c>
      <c r="W32" s="136">
        <f>'TKB CHIỀU'!W32</f>
        <v>0</v>
      </c>
      <c r="X32" s="136">
        <f>'TKB CHIỀU'!X32</f>
        <v>0</v>
      </c>
      <c r="Y32" s="136">
        <f>'TKB CHIỀU'!Y32</f>
        <v>0</v>
      </c>
      <c r="Z32" s="132">
        <f>'TKB CHIỀU'!Z32</f>
        <v>0</v>
      </c>
      <c r="AA32" s="136">
        <f>'TKB CHIỀU'!AA32</f>
        <v>0</v>
      </c>
      <c r="AB32" s="136">
        <f>'TKB CHIỀU'!AB32</f>
        <v>0</v>
      </c>
      <c r="AC32" s="136">
        <f>'TKB CHIỀU'!AC32</f>
        <v>0</v>
      </c>
      <c r="AD32" s="136">
        <f>'TKB CHIỀU'!AD32</f>
        <v>0</v>
      </c>
      <c r="AE32" s="136">
        <f>'TKB CHIỀU'!AE32</f>
        <v>0</v>
      </c>
      <c r="AF32" s="136" t="str">
        <f>'TKB CHIỀU'!AF32</f>
        <v>KHTN-H</v>
      </c>
      <c r="AG32" s="132" t="str">
        <f>'TKB CHIỀU'!AG32</f>
        <v>TIẾNG ANH</v>
      </c>
      <c r="AH32" s="132" t="str">
        <f>'TKB CHIỀU'!AH32</f>
        <v>NT - NHẠC</v>
      </c>
      <c r="AI32" s="136" t="str">
        <f>'TKB CHIỀU'!AI32</f>
        <v>NGỮ VĂN</v>
      </c>
      <c r="AJ32" s="136" t="str">
        <f>'TKB CHIỀU'!AJ32</f>
        <v>LSĐL-S</v>
      </c>
      <c r="AK32" s="136" t="str">
        <f>'TKB CHIỀU'!AK32</f>
        <v>LSĐL-Đ</v>
      </c>
      <c r="AL32" s="136" t="str">
        <f>'TKB CHIỀU'!AL32</f>
        <v>GDCD</v>
      </c>
      <c r="AM32" s="136" t="str">
        <f>'TKB CHIỀU'!AM32</f>
        <v>TIN HỌC</v>
      </c>
      <c r="AN32" s="136" t="str">
        <f>'TKB CHIỀU'!AN32</f>
        <v>NT - HOẠ</v>
      </c>
      <c r="AO32" s="136" t="str">
        <f>'TKB CHIỀU'!AO32</f>
        <v>TOÁN</v>
      </c>
      <c r="AP32" s="136" t="str">
        <f>'TKB CHIỀU'!AP32</f>
        <v>TIẾNG ANH</v>
      </c>
      <c r="AQ32" s="137" t="str">
        <f>'TKB CHIỀU'!AQ32</f>
        <v>LSĐL-Đ</v>
      </c>
      <c r="AR32" s="136" t="str">
        <f>'TKB CHIỀU'!AR32</f>
        <v>GDCD</v>
      </c>
      <c r="AS32" s="136">
        <f>'TKB CHIỀU'!AS32</f>
        <v>0</v>
      </c>
    </row>
    <row r="33" spans="1:45" ht="12" thickBot="1">
      <c r="A33" s="237"/>
      <c r="B33" s="70"/>
      <c r="C33" s="238"/>
      <c r="D33" s="151" t="str">
        <f>_xlfn.IFNA(VLOOKUP('TKB CHIỀU'!D33,DS!$A:$B,2,0),"")</f>
        <v/>
      </c>
      <c r="E33" s="151" t="str">
        <f>_xlfn.IFNA(VLOOKUP('TKB CHIỀU'!E33,DS!$A:$B,2,0),"")</f>
        <v/>
      </c>
      <c r="F33" s="151" t="str">
        <f>_xlfn.IFNA(VLOOKUP('TKB CHIỀU'!F33,DS!$A:$B,2,0),"")</f>
        <v/>
      </c>
      <c r="G33" s="151" t="str">
        <f>_xlfn.IFNA(VLOOKUP('TKB CHIỀU'!G33,DS!$A:$B,2,0),"")</f>
        <v/>
      </c>
      <c r="H33" s="151" t="str">
        <f>_xlfn.IFNA(VLOOKUP('TKB CHIỀU'!H33,DS!$A:$B,2,0),"")</f>
        <v/>
      </c>
      <c r="I33" s="151" t="str">
        <f>_xlfn.IFNA(VLOOKUP('TKB CHIỀU'!I33,DS!$A:$B,2,0),"")</f>
        <v/>
      </c>
      <c r="J33" s="151" t="str">
        <f>_xlfn.IFNA(VLOOKUP('TKB CHIỀU'!J33,DS!$A:$B,2,0),"")</f>
        <v/>
      </c>
      <c r="K33" s="151" t="str">
        <f>_xlfn.IFNA(VLOOKUP('TKB CHIỀU'!K33,DS!$A:$B,2,0),"")</f>
        <v/>
      </c>
      <c r="L33" s="151" t="str">
        <f>_xlfn.IFNA(VLOOKUP('TKB CHIỀU'!L33,DS!$A:$B,2,0),"")</f>
        <v/>
      </c>
      <c r="M33" s="151" t="str">
        <f>_xlfn.IFNA(VLOOKUP('TKB CHIỀU'!M33,DS!$A:$B,2,0),"")</f>
        <v/>
      </c>
      <c r="N33" s="151" t="str">
        <f>_xlfn.IFNA(VLOOKUP('TKB CHIỀU'!N33,DS!$A:$B,2,0),"")</f>
        <v/>
      </c>
      <c r="O33" s="151" t="str">
        <f>_xlfn.IFNA(VLOOKUP('TKB CHIỀU'!O33,DS!$A:$B,2,0),"")</f>
        <v/>
      </c>
      <c r="P33" s="151" t="str">
        <f>_xlfn.IFNA(VLOOKUP('TKB CHIỀU'!P33,DS!$A:$B,2,0),"")</f>
        <v/>
      </c>
      <c r="Q33" s="152" t="str">
        <f>_xlfn.IFNA(VLOOKUP('TKB CHIỀU'!Q33,DS!$A:$B,2,0),"")</f>
        <v/>
      </c>
      <c r="R33" s="152" t="str">
        <f>_xlfn.IFNA(VLOOKUP('TKB CHIỀU'!R33,DS!$A:$B,2,0),"")</f>
        <v/>
      </c>
      <c r="S33" s="152" t="str">
        <f>_xlfn.IFNA(VLOOKUP('TKB CHIỀU'!S33,DS!$A:$B,2,0),"")</f>
        <v/>
      </c>
      <c r="T33" s="152" t="str">
        <f>_xlfn.IFNA(VLOOKUP('TKB CHIỀU'!T33,DS!$A:$B,2,0),"")</f>
        <v/>
      </c>
      <c r="U33" s="152" t="str">
        <f>_xlfn.IFNA(VLOOKUP('TKB CHIỀU'!U33,DS!$A:$B,2,0),"")</f>
        <v/>
      </c>
      <c r="V33" s="152" t="str">
        <f>_xlfn.IFNA(VLOOKUP('TKB CHIỀU'!V33,DS!$A:$B,2,0),"")</f>
        <v/>
      </c>
      <c r="W33" s="152" t="str">
        <f>_xlfn.IFNA(VLOOKUP('TKB CHIỀU'!W33,DS!$A:$B,2,0),"")</f>
        <v/>
      </c>
      <c r="X33" s="152" t="str">
        <f>_xlfn.IFNA(VLOOKUP('TKB CHIỀU'!X33,DS!$A:$B,2,0),"")</f>
        <v/>
      </c>
      <c r="Y33" s="152" t="str">
        <f>_xlfn.IFNA(VLOOKUP('TKB CHIỀU'!Y33,DS!$A:$B,2,0),"")</f>
        <v/>
      </c>
      <c r="Z33" s="152" t="str">
        <f>_xlfn.IFNA(VLOOKUP('TKB CHIỀU'!Z33,DS!$A:$B,2,0),"")</f>
        <v/>
      </c>
      <c r="AA33" s="152" t="str">
        <f>_xlfn.IFNA(VLOOKUP('TKB CHIỀU'!AA33,DS!$A:$B,2,0),"")</f>
        <v/>
      </c>
      <c r="AB33" s="152" t="str">
        <f>_xlfn.IFNA(VLOOKUP('TKB CHIỀU'!AB33,DS!$A:$B,2,0),"")</f>
        <v/>
      </c>
      <c r="AC33" s="152" t="str">
        <f>_xlfn.IFNA(VLOOKUP('TKB CHIỀU'!AC33,DS!$A:$B,2,0),"")</f>
        <v/>
      </c>
      <c r="AD33" s="152" t="str">
        <f>_xlfn.IFNA(VLOOKUP('TKB CHIỀU'!AD33,DS!$A:$B,2,0),"")</f>
        <v/>
      </c>
      <c r="AE33" s="152" t="str">
        <f>_xlfn.IFNA(VLOOKUP('TKB CHIỀU'!AE33,DS!$A:$B,2,0),"")</f>
        <v/>
      </c>
      <c r="AF33" s="152" t="str">
        <f>_xlfn.IFNA(VLOOKUP('TKB CHIỀU'!AF33,DS!$A:$B,2,0),"")</f>
        <v>NS Tùng</v>
      </c>
      <c r="AG33" s="152" t="str">
        <f>_xlfn.IFNA(VLOOKUP('TKB CHIỀU'!AG33,DS!$A:$B,2,0),"")</f>
        <v>LTT Hà</v>
      </c>
      <c r="AH33" s="152" t="str">
        <f>_xlfn.IFNA(VLOOKUP('TKB CHIỀU'!AH33,DS!$A:$B,2,0),"")</f>
        <v>NMT Linh</v>
      </c>
      <c r="AI33" s="152" t="str">
        <f>_xlfn.IFNA(VLOOKUP('TKB CHIỀU'!AI33,DS!$A:$B,2,0),"")</f>
        <v>ĐA Thảo</v>
      </c>
      <c r="AJ33" s="152" t="str">
        <f>_xlfn.IFNA(VLOOKUP('TKB CHIỀU'!AJ33,DS!$A:$B,2,0),"")</f>
        <v>ĐTH Nga</v>
      </c>
      <c r="AK33" s="152" t="str">
        <f>_xlfn.IFNA(VLOOKUP('TKB CHIỀU'!AK33,DS!$A:$B,2,0),"")</f>
        <v>ĐD Định</v>
      </c>
      <c r="AL33" s="152" t="str">
        <f>_xlfn.IFNA(VLOOKUP('TKB CHIỀU'!AL33,DS!$A:$B,2,0),"")</f>
        <v>NP Dung</v>
      </c>
      <c r="AM33" s="152" t="str">
        <f>_xlfn.IFNA(VLOOKUP('TKB CHIỀU'!AM33,DS!$A:$B,2,0),"")</f>
        <v>LP Thảo</v>
      </c>
      <c r="AN33" s="152" t="str">
        <f>_xlfn.IFNA(VLOOKUP('TKB CHIỀU'!AN33,DS!$A:$B,2,0),"")</f>
        <v>LN Anh</v>
      </c>
      <c r="AO33" s="152" t="str">
        <f>_xlfn.IFNA(VLOOKUP('TKB CHIỀU'!AO33,DS!$A:$B,2,0),"")</f>
        <v>LM Tâm</v>
      </c>
      <c r="AP33" s="152" t="str">
        <f>_xlfn.IFNA(VLOOKUP('TKB CHIỀU'!AP33,DS!$A:$B,2,0),"")</f>
        <v>ĐTN Hà</v>
      </c>
      <c r="AQ33" s="153" t="str">
        <f>_xlfn.IFNA(VLOOKUP('TKB CHIỀU'!AQ33,DS!$A:$B,2,0),"")</f>
        <v>ĐT Hà</v>
      </c>
      <c r="AR33" s="152" t="str">
        <f>_xlfn.IFNA(VLOOKUP('TKB CHIỀU'!AR33,DS!$A:$B,2,0),"")</f>
        <v>TH Nhung</v>
      </c>
      <c r="AS33" s="152" t="str">
        <f>_xlfn.IFNA(VLOOKUP('TKB CHIỀU'!AS33,DS!$A:$B,2,0),"")</f>
        <v/>
      </c>
    </row>
    <row r="34" spans="1:45">
      <c r="A34" s="228" t="s">
        <v>5</v>
      </c>
      <c r="B34" s="231">
        <v>1</v>
      </c>
      <c r="C34" s="233" t="s">
        <v>151</v>
      </c>
      <c r="D34" s="154">
        <f>'TKB CHIỀU'!D34</f>
        <v>0</v>
      </c>
      <c r="E34" s="154">
        <f>'TKB CHIỀU'!E34</f>
        <v>0</v>
      </c>
      <c r="F34" s="154">
        <f>'TKB CHIỀU'!F34</f>
        <v>0</v>
      </c>
      <c r="G34" s="154">
        <f>'TKB CHIỀU'!G34</f>
        <v>0</v>
      </c>
      <c r="H34" s="154">
        <f>'TKB CHIỀU'!H34</f>
        <v>0</v>
      </c>
      <c r="I34" s="154">
        <f>'TKB CHIỀU'!I34</f>
        <v>0</v>
      </c>
      <c r="J34" s="154">
        <f>'TKB CHIỀU'!J34</f>
        <v>0</v>
      </c>
      <c r="K34" s="154">
        <f>'TKB CHIỀU'!K34</f>
        <v>0</v>
      </c>
      <c r="L34" s="154">
        <f>'TKB CHIỀU'!L34</f>
        <v>0</v>
      </c>
      <c r="M34" s="154">
        <f>'TKB CHIỀU'!M34</f>
        <v>0</v>
      </c>
      <c r="N34" s="154">
        <f>'TKB CHIỀU'!N34</f>
        <v>0</v>
      </c>
      <c r="O34" s="154">
        <f>'TKB CHIỀU'!O34</f>
        <v>0</v>
      </c>
      <c r="P34" s="154">
        <f>'TKB CHIỀU'!P34</f>
        <v>0</v>
      </c>
      <c r="Q34" s="132">
        <f>'TKB CHIỀU'!Q34</f>
        <v>0</v>
      </c>
      <c r="R34" s="132">
        <f>'TKB CHIỀU'!R34</f>
        <v>0</v>
      </c>
      <c r="S34" s="132">
        <f>'TKB CHIỀU'!S34</f>
        <v>0</v>
      </c>
      <c r="T34" s="132">
        <f>'TKB CHIỀU'!T34</f>
        <v>0</v>
      </c>
      <c r="U34" s="132">
        <f>'TKB CHIỀU'!U34</f>
        <v>0</v>
      </c>
      <c r="V34" s="132">
        <f>'TKB CHIỀU'!V34</f>
        <v>0</v>
      </c>
      <c r="W34" s="132">
        <f>'TKB CHIỀU'!W34</f>
        <v>0</v>
      </c>
      <c r="X34" s="132">
        <f>'TKB CHIỀU'!X34</f>
        <v>0</v>
      </c>
      <c r="Y34" s="132">
        <f>'TKB CHIỀU'!Y34</f>
        <v>0</v>
      </c>
      <c r="Z34" s="132">
        <f>'TKB CHIỀU'!Z34</f>
        <v>0</v>
      </c>
      <c r="AA34" s="132">
        <f>'TKB CHIỀU'!AA34</f>
        <v>0</v>
      </c>
      <c r="AB34" s="132">
        <f>'TKB CHIỀU'!AB34</f>
        <v>0</v>
      </c>
      <c r="AC34" s="132">
        <f>'TKB CHIỀU'!AC34</f>
        <v>0</v>
      </c>
      <c r="AD34" s="132">
        <f>'TKB CHIỀU'!AD34</f>
        <v>0</v>
      </c>
      <c r="AE34" s="132">
        <f>'TKB CHIỀU'!AE34</f>
        <v>0</v>
      </c>
      <c r="AF34" s="132" t="str">
        <f>'TKB CHIỀU'!AF34</f>
        <v>NGỮ VĂN</v>
      </c>
      <c r="AG34" s="132" t="str">
        <f>'TKB CHIỀU'!AG34</f>
        <v>NGỮ VĂN</v>
      </c>
      <c r="AH34" s="132" t="str">
        <f>'TKB CHIỀU'!AH34</f>
        <v>GDĐP</v>
      </c>
      <c r="AI34" s="132" t="str">
        <f>'TKB CHIỀU'!AI34</f>
        <v>NGỮ VĂN</v>
      </c>
      <c r="AJ34" s="132" t="str">
        <f>'TKB CHIỀU'!AJ34</f>
        <v>NGỮ VĂN</v>
      </c>
      <c r="AK34" s="132" t="str">
        <f>'TKB CHIỀU'!AK34</f>
        <v>TOÁN</v>
      </c>
      <c r="AL34" s="132" t="str">
        <f>'TKB CHIỀU'!AL34</f>
        <v>KHTN-H</v>
      </c>
      <c r="AM34" s="132" t="str">
        <f>'TKB CHIỀU'!AM34</f>
        <v>NGỮ VĂN</v>
      </c>
      <c r="AN34" s="132" t="str">
        <f>'TKB CHIỀU'!AN34</f>
        <v>LSĐL-S</v>
      </c>
      <c r="AO34" s="132" t="str">
        <f>'TKB CHIỀU'!AO34</f>
        <v>TOÁN</v>
      </c>
      <c r="AP34" s="132" t="str">
        <f>'TKB CHIỀU'!AP34</f>
        <v>NGỮ VĂN</v>
      </c>
      <c r="AQ34" s="140" t="str">
        <f>'TKB CHIỀU'!AQ34</f>
        <v>HDTN-HN</v>
      </c>
      <c r="AR34" s="132" t="str">
        <f>'TKB CHIỀU'!AR34</f>
        <v>NGỮ VĂN</v>
      </c>
      <c r="AS34" s="132">
        <f>'TKB CHIỀU'!AS34</f>
        <v>0</v>
      </c>
    </row>
    <row r="35" spans="1:45">
      <c r="A35" s="239"/>
      <c r="B35" s="232"/>
      <c r="C35" s="234"/>
      <c r="D35" s="133" t="str">
        <f>_xlfn.IFNA(VLOOKUP('TKB CHIỀU'!D35,DS!$A:$B,2,0),"")</f>
        <v/>
      </c>
      <c r="E35" s="133" t="str">
        <f>_xlfn.IFNA(VLOOKUP('TKB CHIỀU'!E35,DS!$A:$B,2,0),"")</f>
        <v/>
      </c>
      <c r="F35" s="133" t="str">
        <f>_xlfn.IFNA(VLOOKUP('TKB CHIỀU'!F35,DS!$A:$B,2,0),"")</f>
        <v/>
      </c>
      <c r="G35" s="133" t="str">
        <f>_xlfn.IFNA(VLOOKUP('TKB CHIỀU'!G35,DS!$A:$B,2,0),"")</f>
        <v/>
      </c>
      <c r="H35" s="133" t="str">
        <f>_xlfn.IFNA(VLOOKUP('TKB CHIỀU'!H35,DS!$A:$B,2,0),"")</f>
        <v/>
      </c>
      <c r="I35" s="133" t="str">
        <f>_xlfn.IFNA(VLOOKUP('TKB CHIỀU'!I35,DS!$A:$B,2,0),"")</f>
        <v/>
      </c>
      <c r="J35" s="133" t="str">
        <f>_xlfn.IFNA(VLOOKUP('TKB CHIỀU'!J35,DS!$A:$B,2,0),"")</f>
        <v/>
      </c>
      <c r="K35" s="133" t="str">
        <f>_xlfn.IFNA(VLOOKUP('TKB CHIỀU'!K35,DS!$A:$B,2,0),"")</f>
        <v/>
      </c>
      <c r="L35" s="133" t="str">
        <f>_xlfn.IFNA(VLOOKUP('TKB CHIỀU'!L35,DS!$A:$B,2,0),"")</f>
        <v/>
      </c>
      <c r="M35" s="133" t="str">
        <f>_xlfn.IFNA(VLOOKUP('TKB CHIỀU'!M35,DS!$A:$B,2,0),"")</f>
        <v/>
      </c>
      <c r="N35" s="133" t="str">
        <f>_xlfn.IFNA(VLOOKUP('TKB CHIỀU'!N35,DS!$A:$B,2,0),"")</f>
        <v/>
      </c>
      <c r="O35" s="133" t="str">
        <f>_xlfn.IFNA(VLOOKUP('TKB CHIỀU'!O35,DS!$A:$B,2,0),"")</f>
        <v/>
      </c>
      <c r="P35" s="133" t="str">
        <f>_xlfn.IFNA(VLOOKUP('TKB CHIỀU'!P35,DS!$A:$B,2,0),"")</f>
        <v/>
      </c>
      <c r="Q35" s="134" t="str">
        <f>_xlfn.IFNA(VLOOKUP('TKB CHIỀU'!Q35,DS!$A:$B,2,0),"")</f>
        <v/>
      </c>
      <c r="R35" s="134" t="str">
        <f>_xlfn.IFNA(VLOOKUP('TKB CHIỀU'!R35,DS!$A:$B,2,0),"")</f>
        <v/>
      </c>
      <c r="S35" s="134" t="str">
        <f>_xlfn.IFNA(VLOOKUP('TKB CHIỀU'!S35,DS!$A:$B,2,0),"")</f>
        <v/>
      </c>
      <c r="T35" s="134" t="str">
        <f>_xlfn.IFNA(VLOOKUP('TKB CHIỀU'!T35,DS!$A:$B,2,0),"")</f>
        <v/>
      </c>
      <c r="U35" s="134" t="str">
        <f>_xlfn.IFNA(VLOOKUP('TKB CHIỀU'!U35,DS!$A:$B,2,0),"")</f>
        <v/>
      </c>
      <c r="V35" s="134" t="str">
        <f>_xlfn.IFNA(VLOOKUP('TKB CHIỀU'!V35,DS!$A:$B,2,0),"")</f>
        <v/>
      </c>
      <c r="W35" s="134" t="str">
        <f>_xlfn.IFNA(VLOOKUP('TKB CHIỀU'!W35,DS!$A:$B,2,0),"")</f>
        <v/>
      </c>
      <c r="X35" s="134" t="str">
        <f>_xlfn.IFNA(VLOOKUP('TKB CHIỀU'!X35,DS!$A:$B,2,0),"")</f>
        <v/>
      </c>
      <c r="Y35" s="134" t="str">
        <f>_xlfn.IFNA(VLOOKUP('TKB CHIỀU'!Y35,DS!$A:$B,2,0),"")</f>
        <v/>
      </c>
      <c r="Z35" s="134" t="str">
        <f>_xlfn.IFNA(VLOOKUP('TKB CHIỀU'!Z35,DS!$A:$B,2,0),"")</f>
        <v/>
      </c>
      <c r="AA35" s="134" t="str">
        <f>_xlfn.IFNA(VLOOKUP('TKB CHIỀU'!AA35,DS!$A:$B,2,0),"")</f>
        <v/>
      </c>
      <c r="AB35" s="134" t="str">
        <f>_xlfn.IFNA(VLOOKUP('TKB CHIỀU'!AB35,DS!$A:$B,2,0),"")</f>
        <v/>
      </c>
      <c r="AC35" s="134" t="str">
        <f>_xlfn.IFNA(VLOOKUP('TKB CHIỀU'!AC35,DS!$A:$B,2,0),"")</f>
        <v/>
      </c>
      <c r="AD35" s="134" t="str">
        <f>_xlfn.IFNA(VLOOKUP('TKB CHIỀU'!AD35,DS!$A:$B,2,0),"")</f>
        <v/>
      </c>
      <c r="AE35" s="134" t="str">
        <f>_xlfn.IFNA(VLOOKUP('TKB CHIỀU'!AE35,DS!$A:$B,2,0),"")</f>
        <v/>
      </c>
      <c r="AF35" s="134" t="str">
        <f>_xlfn.IFNA(VLOOKUP('TKB CHIỀU'!AF35,DS!$A:$B,2,0),"")</f>
        <v>NP Thanh</v>
      </c>
      <c r="AG35" s="134" t="str">
        <f>_xlfn.IFNA(VLOOKUP('TKB CHIỀU'!AG35,DS!$A:$B,2,0),"")</f>
        <v>NTT Hà</v>
      </c>
      <c r="AH35" s="134" t="str">
        <f>_xlfn.IFNA(VLOOKUP('TKB CHIỀU'!AH35,DS!$A:$B,2,0),"")</f>
        <v>NTP Lan A</v>
      </c>
      <c r="AI35" s="134" t="str">
        <f>_xlfn.IFNA(VLOOKUP('TKB CHIỀU'!AI35,DS!$A:$B,2,0),"")</f>
        <v>ĐA Thảo</v>
      </c>
      <c r="AJ35" s="134" t="str">
        <f>_xlfn.IFNA(VLOOKUP('TKB CHIỀU'!AJ35,DS!$A:$B,2,0),"")</f>
        <v>NTP Lan B</v>
      </c>
      <c r="AK35" s="134" t="str">
        <f>_xlfn.IFNA(VLOOKUP('TKB CHIỀU'!AK35,DS!$A:$B,2,0),"")</f>
        <v>PT Hương</v>
      </c>
      <c r="AL35" s="134" t="str">
        <f>_xlfn.IFNA(VLOOKUP('TKB CHIỀU'!AL35,DS!$A:$B,2,0),"")</f>
        <v>NS Tùng</v>
      </c>
      <c r="AM35" s="134" t="str">
        <f>_xlfn.IFNA(VLOOKUP('TKB CHIỀU'!AM35,DS!$A:$B,2,0),"")</f>
        <v>TTM Hương</v>
      </c>
      <c r="AN35" s="134" t="str">
        <f>_xlfn.IFNA(VLOOKUP('TKB CHIỀU'!AN35,DS!$A:$B,2,0),"")</f>
        <v>ĐTH Nga</v>
      </c>
      <c r="AO35" s="134" t="str">
        <f>_xlfn.IFNA(VLOOKUP('TKB CHIỀU'!AO35,DS!$A:$B,2,0),"")</f>
        <v>LM Tâm</v>
      </c>
      <c r="AP35" s="134" t="str">
        <f>_xlfn.IFNA(VLOOKUP('TKB CHIỀU'!AP35,DS!$A:$B,2,0),"")</f>
        <v>VTT Nhàn</v>
      </c>
      <c r="AQ35" s="135" t="str">
        <f>_xlfn.IFNA(VLOOKUP('TKB CHIỀU'!AQ35,DS!$A:$B,2,0),"")</f>
        <v>ĐT Thủy</v>
      </c>
      <c r="AR35" s="134" t="str">
        <f>_xlfn.IFNA(VLOOKUP('TKB CHIỀU'!AR35,DS!$A:$B,2,0),"")</f>
        <v>PTL Anh</v>
      </c>
      <c r="AS35" s="134" t="str">
        <f>_xlfn.IFNA(VLOOKUP('TKB CHIỀU'!AS35,DS!$A:$B,2,0),"")</f>
        <v/>
      </c>
    </row>
    <row r="36" spans="1:45">
      <c r="A36" s="239"/>
      <c r="B36" s="66">
        <v>2</v>
      </c>
      <c r="C36" s="235" t="s">
        <v>159</v>
      </c>
      <c r="D36" s="131" t="str">
        <f>'TKB CHIỀU'!D36</f>
        <v>NGỮ VĂN</v>
      </c>
      <c r="E36" s="154" t="str">
        <f>'TKB CHIỀU'!E36</f>
        <v>GDCD</v>
      </c>
      <c r="F36" s="154" t="str">
        <f>'TKB CHIỀU'!F36</f>
        <v>TOÁN</v>
      </c>
      <c r="G36" s="154" t="str">
        <f>'TKB CHIỀU'!G36</f>
        <v>GDTC</v>
      </c>
      <c r="H36" s="154" t="str">
        <f>'TKB CHIỀU'!H36</f>
        <v>GDĐP</v>
      </c>
      <c r="I36" s="154" t="str">
        <f>'TKB CHIỀU'!I36</f>
        <v>NĂNG KHIẾU</v>
      </c>
      <c r="J36" s="154" t="str">
        <f>'TKB CHIỀU'!J36</f>
        <v>GDĐP</v>
      </c>
      <c r="K36" s="154" t="str">
        <f>'TKB CHIỀU'!K36</f>
        <v>KHTN</v>
      </c>
      <c r="L36" s="154" t="str">
        <f>'TKB CHIỀU'!L36</f>
        <v>TOÁN</v>
      </c>
      <c r="M36" s="154" t="str">
        <f>'TKB CHIỀU'!M36</f>
        <v>GD STEM</v>
      </c>
      <c r="N36" s="154" t="str">
        <f>'TKB CHIỀU'!N36</f>
        <v>THƯ VIỆN</v>
      </c>
      <c r="O36" s="154" t="str">
        <f>'TKB CHIỀU'!O36</f>
        <v>LSĐL-S</v>
      </c>
      <c r="P36" s="154" t="str">
        <f>'TKB CHIỀU'!P36</f>
        <v>GDCD</v>
      </c>
      <c r="Q36" s="132" t="str">
        <f>'TKB CHIỀU'!Q36</f>
        <v>LSĐL-S</v>
      </c>
      <c r="R36" s="136" t="str">
        <f>'TKB CHIỀU'!R36</f>
        <v>PHÁP</v>
      </c>
      <c r="S36" s="136" t="str">
        <f>'TKB CHIỀU'!S36</f>
        <v>KHTH-H</v>
      </c>
      <c r="T36" s="136" t="str">
        <f>'TKB CHIỀU'!T36</f>
        <v>NĂNG KHIẾU</v>
      </c>
      <c r="U36" s="136" t="str">
        <f>'TKB CHIỀU'!U36</f>
        <v>NGỮ VĂN</v>
      </c>
      <c r="V36" s="136" t="str">
        <f>'TKB CHIỀU'!V36</f>
        <v>TIẾNG ANH</v>
      </c>
      <c r="W36" s="136" t="str">
        <f>'TKB CHIỀU'!W36</f>
        <v>RKN NN&amp;LD</v>
      </c>
      <c r="X36" s="136" t="str">
        <f>'TKB CHIỀU'!X36</f>
        <v>KHTN-H</v>
      </c>
      <c r="Y36" s="136" t="str">
        <f>'TKB CHIỀU'!Y36</f>
        <v>LSĐL-Đ</v>
      </c>
      <c r="Z36" s="132" t="str">
        <f>'TKB CHIỀU'!Z36</f>
        <v>TIN HỌC</v>
      </c>
      <c r="AA36" s="136" t="str">
        <f>'TKB CHIỀU'!AA36</f>
        <v>GD STEM</v>
      </c>
      <c r="AB36" s="136" t="str">
        <f>'TKB CHIỀU'!AB36</f>
        <v>LSĐL-Đ</v>
      </c>
      <c r="AC36" s="136" t="str">
        <f>'TKB CHIỀU'!AC36</f>
        <v>THƯ VIỆN</v>
      </c>
      <c r="AD36" s="136" t="str">
        <f>'TKB CHIỀU'!AD36</f>
        <v>RKN TƯ DUY</v>
      </c>
      <c r="AE36" s="136" t="str">
        <f>'TKB CHIỀU'!AE36</f>
        <v>TOÁN PHÁP</v>
      </c>
      <c r="AF36" s="136" t="str">
        <f>'TKB CHIỀU'!AF36</f>
        <v>GDĐP</v>
      </c>
      <c r="AG36" s="136" t="str">
        <f>'TKB CHIỀU'!AG36</f>
        <v>NGỮ VĂN</v>
      </c>
      <c r="AH36" s="136" t="str">
        <f>'TKB CHIỀU'!AH36</f>
        <v>NGỮ VĂN</v>
      </c>
      <c r="AI36" s="136" t="str">
        <f>'TKB CHIỀU'!AI36</f>
        <v>CÔNG NGHỆ</v>
      </c>
      <c r="AJ36" s="136" t="str">
        <f>'TKB CHIỀU'!AJ36</f>
        <v>TIN HỌC</v>
      </c>
      <c r="AK36" s="136" t="str">
        <f>'TKB CHIỀU'!AK36</f>
        <v>TOÁN</v>
      </c>
      <c r="AL36" s="136" t="str">
        <f>'TKB CHIỀU'!AL36</f>
        <v>GDTC</v>
      </c>
      <c r="AM36" s="132" t="str">
        <f>'TKB CHIỀU'!AM36</f>
        <v>LSĐL-S</v>
      </c>
      <c r="AN36" s="136" t="str">
        <f>'TKB CHIỀU'!AN36</f>
        <v>NGỮ VĂN</v>
      </c>
      <c r="AO36" s="136" t="str">
        <f>'TKB CHIỀU'!AO36</f>
        <v>NGỮ VĂN</v>
      </c>
      <c r="AP36" s="136" t="str">
        <f>'TKB CHIỀU'!AP36</f>
        <v>GDTC</v>
      </c>
      <c r="AQ36" s="137" t="str">
        <f>'TKB CHIỀU'!AQ36</f>
        <v>KHTN-H</v>
      </c>
      <c r="AR36" s="136" t="str">
        <f>'TKB CHIỀU'!AR36</f>
        <v>NGỮ VĂN</v>
      </c>
      <c r="AS36" s="136">
        <f>'TKB CHIỀU'!AS36</f>
        <v>0</v>
      </c>
    </row>
    <row r="37" spans="1:45">
      <c r="A37" s="239"/>
      <c r="B37" s="161"/>
      <c r="C37" s="234"/>
      <c r="D37" s="133" t="str">
        <f>_xlfn.IFNA(VLOOKUP('TKB CHIỀU'!D37,DS!$A:$B,2,0),"")</f>
        <v>BTT Hương</v>
      </c>
      <c r="E37" s="133" t="str">
        <f>_xlfn.IFNA(VLOOKUP('TKB CHIỀU'!E37,DS!$A:$B,2,0),"")</f>
        <v>VB Hạnh</v>
      </c>
      <c r="F37" s="133" t="str">
        <f>_xlfn.IFNA(VLOOKUP('TKB CHIỀU'!F37,DS!$A:$B,2,0),"")</f>
        <v>NT Kỳ</v>
      </c>
      <c r="G37" s="133" t="str">
        <f>_xlfn.IFNA(VLOOKUP('TKB CHIỀU'!G37,DS!$A:$B,2,0),"")</f>
        <v>NTT Hương</v>
      </c>
      <c r="H37" s="133" t="str">
        <f>_xlfn.IFNA(VLOOKUP('TKB CHIỀU'!H37,DS!$A:$B,2,0),"")</f>
        <v>ĐA Thảo</v>
      </c>
      <c r="I37" s="133" t="str">
        <f>_xlfn.IFNA(VLOOKUP('TKB CHIỀU'!I37,DS!$A:$B,2,0),"")</f>
        <v>NTH Ngọc</v>
      </c>
      <c r="J37" s="133" t="str">
        <f>_xlfn.IFNA(VLOOKUP('TKB CHIỀU'!J37,DS!$A:$B,2,0),"")</f>
        <v>TTM Hương</v>
      </c>
      <c r="K37" s="133" t="str">
        <f>_xlfn.IFNA(VLOOKUP('TKB CHIỀU'!K37,DS!$A:$B,2,0),"")</f>
        <v>ĐĐ Hưng</v>
      </c>
      <c r="L37" s="133" t="str">
        <f>_xlfn.IFNA(VLOOKUP('TKB CHIỀU'!L37,DS!$A:$B,2,0),"")</f>
        <v>HT Hạnh</v>
      </c>
      <c r="M37" s="133" t="str">
        <f>_xlfn.IFNA(VLOOKUP('TKB CHIỀU'!M37,DS!$A:$B,2,0),"")</f>
        <v>TT Loan</v>
      </c>
      <c r="N37" s="133" t="str">
        <f>_xlfn.IFNA(VLOOKUP('TKB CHIỀU'!N37,DS!$A:$B,2,0),"")</f>
        <v>NT Tùng</v>
      </c>
      <c r="O37" s="133" t="str">
        <f>_xlfn.IFNA(VLOOKUP('TKB CHIỀU'!O37,DS!$A:$B,2,0),"")</f>
        <v>VTT Nhàn</v>
      </c>
      <c r="P37" s="133" t="str">
        <f>_xlfn.IFNA(VLOOKUP('TKB CHIỀU'!P37,DS!$A:$B,2,0),"")</f>
        <v>NB Châu</v>
      </c>
      <c r="Q37" s="134" t="str">
        <f>_xlfn.IFNA(VLOOKUP('TKB CHIỀU'!Q37,DS!$A:$B,2,0),"")</f>
        <v>ĐT Năng</v>
      </c>
      <c r="R37" s="134" t="str">
        <f>_xlfn.IFNA(VLOOKUP('TKB CHIỀU'!R37,DS!$A:$B,2,0),"")</f>
        <v>CK Đức</v>
      </c>
      <c r="S37" s="134" t="str">
        <f>_xlfn.IFNA(VLOOKUP('TKB CHIỀU'!S37,DS!$A:$B,2,0),"")</f>
        <v>NH Anh</v>
      </c>
      <c r="T37" s="134" t="str">
        <f>_xlfn.IFNA(VLOOKUP('TKB CHIỀU'!T37,DS!$A:$B,2,0),"")</f>
        <v>TTT Hạnh</v>
      </c>
      <c r="U37" s="134" t="str">
        <f>_xlfn.IFNA(VLOOKUP('TKB CHIỀU'!U37,DS!$A:$B,2,0),"")</f>
        <v>TTN Anh</v>
      </c>
      <c r="V37" s="134" t="str">
        <f>_xlfn.IFNA(VLOOKUP('TKB CHIỀU'!V37,DS!$A:$B,2,0),"")</f>
        <v>HD Vy</v>
      </c>
      <c r="W37" s="134" t="str">
        <f>_xlfn.IFNA(VLOOKUP('TKB CHIỀU'!W37,DS!$A:$B,2,0),"")</f>
        <v>NH Vi</v>
      </c>
      <c r="X37" s="134" t="str">
        <f>_xlfn.IFNA(VLOOKUP('TKB CHIỀU'!X37,DS!$A:$B,2,0),"")</f>
        <v>BTH Trang</v>
      </c>
      <c r="Y37" s="134" t="str">
        <f>_xlfn.IFNA(VLOOKUP('TKB CHIỀU'!Y37,DS!$A:$B,2,0),"")</f>
        <v>ĐT Hà</v>
      </c>
      <c r="Z37" s="134" t="str">
        <f>_xlfn.IFNA(VLOOKUP('TKB CHIỀU'!Z37,DS!$A:$B,2,0),"")</f>
        <v>NB Vân</v>
      </c>
      <c r="AA37" s="134" t="str">
        <f>_xlfn.IFNA(VLOOKUP('TKB CHIỀU'!AA37,DS!$A:$B,2,0),"")</f>
        <v>TTT Hằng</v>
      </c>
      <c r="AB37" s="134" t="str">
        <f>_xlfn.IFNA(VLOOKUP('TKB CHIỀU'!AB37,DS!$A:$B,2,0),"")</f>
        <v>ĐD Định</v>
      </c>
      <c r="AC37" s="134" t="str">
        <f>_xlfn.IFNA(VLOOKUP('TKB CHIỀU'!AC37,DS!$A:$B,2,0),"")</f>
        <v>TB Thảo</v>
      </c>
      <c r="AD37" s="134" t="str">
        <f>_xlfn.IFNA(VLOOKUP('TKB CHIỀU'!AD37,DS!$A:$B,2,0),"")</f>
        <v>NTT Thủy B</v>
      </c>
      <c r="AE37" s="134" t="str">
        <f>_xlfn.IFNA(VLOOKUP('TKB CHIỀU'!AE37,DS!$A:$B,2,0),"")</f>
        <v>NK Linh</v>
      </c>
      <c r="AF37" s="134" t="str">
        <f>_xlfn.IFNA(VLOOKUP('TKB CHIỀU'!AF37,DS!$A:$B,2,0),"")</f>
        <v>NTP Lan A</v>
      </c>
      <c r="AG37" s="134" t="str">
        <f>_xlfn.IFNA(VLOOKUP('TKB CHIỀU'!AG37,DS!$A:$B,2,0),"")</f>
        <v>NTT Hà</v>
      </c>
      <c r="AH37" s="134" t="str">
        <f>_xlfn.IFNA(VLOOKUP('TKB CHIỀU'!AH37,DS!$A:$B,2,0),"")</f>
        <v>NP Dung</v>
      </c>
      <c r="AI37" s="134" t="str">
        <f>_xlfn.IFNA(VLOOKUP('TKB CHIỀU'!AI37,DS!$A:$B,2,0),"")</f>
        <v>NH Thúy</v>
      </c>
      <c r="AJ37" s="134" t="str">
        <f>_xlfn.IFNA(VLOOKUP('TKB CHIỀU'!AJ37,DS!$A:$B,2,0),"")</f>
        <v>LP Thảo</v>
      </c>
      <c r="AK37" s="134" t="str">
        <f>_xlfn.IFNA(VLOOKUP('TKB CHIỀU'!AK37,DS!$A:$B,2,0),"")</f>
        <v>PT Hương</v>
      </c>
      <c r="AL37" s="134" t="str">
        <f>_xlfn.IFNA(VLOOKUP('TKB CHIỀU'!AL37,DS!$A:$B,2,0),"")</f>
        <v>NĐ Duy</v>
      </c>
      <c r="AM37" s="134" t="str">
        <f>_xlfn.IFNA(VLOOKUP('TKB CHIỀU'!AM37,DS!$A:$B,2,0),"")</f>
        <v>ĐTH Nga</v>
      </c>
      <c r="AN37" s="134" t="str">
        <f>_xlfn.IFNA(VLOOKUP('TKB CHIỀU'!AN37,DS!$A:$B,2,0),"")</f>
        <v>HT Minh</v>
      </c>
      <c r="AO37" s="134" t="str">
        <f>_xlfn.IFNA(VLOOKUP('TKB CHIỀU'!AO37,DS!$A:$B,2,0),"")</f>
        <v>NTP Lan B</v>
      </c>
      <c r="AP37" s="134" t="str">
        <f>_xlfn.IFNA(VLOOKUP('TKB CHIỀU'!AP37,DS!$A:$B,2,0),"")</f>
        <v>DT Dung</v>
      </c>
      <c r="AQ37" s="135" t="str">
        <f>_xlfn.IFNA(VLOOKUP('TKB CHIỀU'!AQ37,DS!$A:$B,2,0),"")</f>
        <v>NS Tùng</v>
      </c>
      <c r="AR37" s="134" t="str">
        <f>_xlfn.IFNA(VLOOKUP('TKB CHIỀU'!AR37,DS!$A:$B,2,0),"")</f>
        <v>PTL Anh</v>
      </c>
      <c r="AS37" s="134" t="str">
        <f>_xlfn.IFNA(VLOOKUP('TKB CHIỀU'!AS37,DS!$A:$B,2,0),"")</f>
        <v/>
      </c>
    </row>
    <row r="38" spans="1:45">
      <c r="A38" s="239"/>
      <c r="B38" s="66">
        <v>3</v>
      </c>
      <c r="C38" s="235" t="s">
        <v>162</v>
      </c>
      <c r="D38" s="131" t="str">
        <f>'TKB CHIỀU'!D38</f>
        <v>GDĐP</v>
      </c>
      <c r="E38" s="131" t="str">
        <f>'TKB CHIỀU'!E38</f>
        <v>HĐTN-HN</v>
      </c>
      <c r="F38" s="131" t="str">
        <f>'TKB CHIỀU'!F38</f>
        <v>LSĐL-S</v>
      </c>
      <c r="G38" s="131" t="str">
        <f>'TKB CHIỀU'!G38</f>
        <v>LSĐL-S</v>
      </c>
      <c r="H38" s="131" t="str">
        <f>'TKB CHIỀU'!H38</f>
        <v>TIN HỌC</v>
      </c>
      <c r="I38" s="131" t="str">
        <f>'TKB CHIỀU'!I38</f>
        <v>GD STEM</v>
      </c>
      <c r="J38" s="131" t="str">
        <f>'TKB CHIỀU'!J38</f>
        <v>GDTC</v>
      </c>
      <c r="K38" s="131" t="str">
        <f>'TKB CHIỀU'!K38</f>
        <v>GD STEM</v>
      </c>
      <c r="L38" s="131" t="str">
        <f>'TKB CHIỀU'!L38</f>
        <v>GDCD</v>
      </c>
      <c r="M38" s="131" t="str">
        <f>'TKB CHIỀU'!M38</f>
        <v>THƯ VIỆN</v>
      </c>
      <c r="N38" s="131" t="str">
        <f>'TKB CHIỀU'!N38</f>
        <v>GD STEM</v>
      </c>
      <c r="O38" s="131" t="str">
        <f>'TKB CHIỀU'!O38</f>
        <v>KHTN</v>
      </c>
      <c r="P38" s="131" t="str">
        <f>'TKB CHIỀU'!P38</f>
        <v>TIN HỌC</v>
      </c>
      <c r="Q38" s="136" t="str">
        <f>'TKB CHIỀU'!Q38</f>
        <v>NGỮ VĂN</v>
      </c>
      <c r="R38" s="136" t="str">
        <f>'TKB CHIỀU'!R38</f>
        <v>PHÁP</v>
      </c>
      <c r="S38" s="136" t="str">
        <f>'TKB CHIỀU'!S38</f>
        <v>GD STEM</v>
      </c>
      <c r="T38" s="136" t="str">
        <f>'TKB CHIỀU'!T38</f>
        <v>THƯ VIỆN</v>
      </c>
      <c r="U38" s="136" t="str">
        <f>'TKB CHIỀU'!U38</f>
        <v>NĂNG KHIẾU</v>
      </c>
      <c r="V38" s="136" t="str">
        <f>'TKB CHIỀU'!V38</f>
        <v>TIẾNG ANH NN</v>
      </c>
      <c r="W38" s="136" t="str">
        <f>'TKB CHIỀU'!W38</f>
        <v>TIẾNG ANH NN</v>
      </c>
      <c r="X38" s="136" t="str">
        <f>'TKB CHIỀU'!X38</f>
        <v>NĂNG KHIẾU</v>
      </c>
      <c r="Y38" s="136" t="str">
        <f>'TKB CHIỀU'!Y38</f>
        <v>TIN</v>
      </c>
      <c r="Z38" s="136" t="str">
        <f>'TKB CHIỀU'!Z38</f>
        <v>NĂNG KHIẾU</v>
      </c>
      <c r="AA38" s="136" t="str">
        <f>'TKB CHIỀU'!AA38</f>
        <v>TIẾNG ANH NN</v>
      </c>
      <c r="AB38" s="136" t="str">
        <f>'TKB CHIỀU'!AB38</f>
        <v>TIẾNG ANH NN</v>
      </c>
      <c r="AC38" s="136" t="str">
        <f>'TKB CHIỀU'!AC38</f>
        <v>TỰ HỌC</v>
      </c>
      <c r="AD38" s="136" t="str">
        <f>'TKB CHIỀU'!AD38</f>
        <v>TỰ HỌC</v>
      </c>
      <c r="AE38" s="136" t="str">
        <f>'TKB CHIỀU'!AE38</f>
        <v>TOÁN PHÁP</v>
      </c>
      <c r="AF38" s="136" t="str">
        <f>'TKB CHIỀU'!AF38</f>
        <v>KHTN-H</v>
      </c>
      <c r="AG38" s="136" t="str">
        <f>'TKB CHIỀU'!AG38</f>
        <v>LSĐL-Đ</v>
      </c>
      <c r="AH38" s="136" t="str">
        <f>'TKB CHIỀU'!AH38</f>
        <v>NGỮ VĂN</v>
      </c>
      <c r="AI38" s="136" t="str">
        <f>'TKB CHIỀU'!AI38</f>
        <v>TIN HỌC</v>
      </c>
      <c r="AJ38" s="136" t="str">
        <f>'TKB CHIỀU'!AJ38</f>
        <v>GDĐP</v>
      </c>
      <c r="AK38" s="136" t="str">
        <f>'TKB CHIỀU'!AK38</f>
        <v>TIN HỌC</v>
      </c>
      <c r="AL38" s="136" t="str">
        <f>'TKB CHIỀU'!AL38</f>
        <v>NGỮ VĂN</v>
      </c>
      <c r="AM38" s="132" t="str">
        <f>'TKB CHIỀU'!AM38</f>
        <v>LSĐL-S</v>
      </c>
      <c r="AN38" s="136" t="str">
        <f>'TKB CHIỀU'!AN38</f>
        <v>NGỮ VĂN</v>
      </c>
      <c r="AO38" s="136" t="str">
        <f>'TKB CHIỀU'!AO38</f>
        <v>NGỮ VĂN</v>
      </c>
      <c r="AP38" s="136" t="str">
        <f>'TKB CHIỀU'!AP38</f>
        <v>TOÁN</v>
      </c>
      <c r="AQ38" s="137" t="str">
        <f>'TKB CHIỀU'!AQ38</f>
        <v>CÔNG NGHỆ</v>
      </c>
      <c r="AR38" s="132" t="str">
        <f>'TKB CHIỀU'!AR38</f>
        <v>GDTC</v>
      </c>
      <c r="AS38" s="136">
        <f>'TKB CHIỀU'!AS38</f>
        <v>0</v>
      </c>
    </row>
    <row r="39" spans="1:45">
      <c r="A39" s="239"/>
      <c r="B39" s="161"/>
      <c r="C39" s="234"/>
      <c r="D39" s="133" t="str">
        <f>_xlfn.IFNA(VLOOKUP('TKB CHIỀU'!D39,DS!$A:$B,2,0),"")</f>
        <v>BTT Hương</v>
      </c>
      <c r="E39" s="133" t="str">
        <f>_xlfn.IFNA(VLOOKUP('TKB CHIỀU'!E39,DS!$A:$B,2,0),"")</f>
        <v>VB Hạnh</v>
      </c>
      <c r="F39" s="133" t="str">
        <f>_xlfn.IFNA(VLOOKUP('TKB CHIỀU'!F39,DS!$A:$B,2,0),"")</f>
        <v>NP Thanh</v>
      </c>
      <c r="G39" s="133" t="str">
        <f>_xlfn.IFNA(VLOOKUP('TKB CHIỀU'!G39,DS!$A:$B,2,0),"")</f>
        <v>ĐT Năng</v>
      </c>
      <c r="H39" s="133" t="str">
        <f>_xlfn.IFNA(VLOOKUP('TKB CHIỀU'!H39,DS!$A:$B,2,0),"")</f>
        <v>NB Vân</v>
      </c>
      <c r="I39" s="133" t="str">
        <f>_xlfn.IFNA(VLOOKUP('TKB CHIỀU'!I39,DS!$A:$B,2,0),"")</f>
        <v>TT Hồng</v>
      </c>
      <c r="J39" s="133" t="str">
        <f>_xlfn.IFNA(VLOOKUP('TKB CHIỀU'!J39,DS!$A:$B,2,0),"")</f>
        <v>NTT Hương</v>
      </c>
      <c r="K39" s="133" t="str">
        <f>_xlfn.IFNA(VLOOKUP('TKB CHIỀU'!K39,DS!$A:$B,2,0),"")</f>
        <v>ĐĐ Hưng</v>
      </c>
      <c r="L39" s="133" t="str">
        <f>_xlfn.IFNA(VLOOKUP('TKB CHIỀU'!L39,DS!$A:$B,2,0),"")</f>
        <v>NB Châu</v>
      </c>
      <c r="M39" s="133" t="str">
        <f>_xlfn.IFNA(VLOOKUP('TKB CHIỀU'!M39,DS!$A:$B,2,0),"")</f>
        <v>BTH Trang</v>
      </c>
      <c r="N39" s="133" t="str">
        <f>_xlfn.IFNA(VLOOKUP('TKB CHIỀU'!N39,DS!$A:$B,2,0),"")</f>
        <v>NH Anh</v>
      </c>
      <c r="O39" s="133" t="str">
        <f>_xlfn.IFNA(VLOOKUP('TKB CHIỀU'!O39,DS!$A:$B,2,0),"")</f>
        <v>TT Loan</v>
      </c>
      <c r="P39" s="133" t="str">
        <f>_xlfn.IFNA(VLOOKUP('TKB CHIỀU'!P39,DS!$A:$B,2,0),"")</f>
        <v>LM Tâm</v>
      </c>
      <c r="Q39" s="134" t="str">
        <f>_xlfn.IFNA(VLOOKUP('TKB CHIỀU'!Q39,DS!$A:$B,2,0),"")</f>
        <v>TH Nhung</v>
      </c>
      <c r="R39" s="134" t="str">
        <f>_xlfn.IFNA(VLOOKUP('TKB CHIỀU'!R39,DS!$A:$B,2,0),"")</f>
        <v>CK Đức</v>
      </c>
      <c r="S39" s="134" t="str">
        <f>_xlfn.IFNA(VLOOKUP('TKB CHIỀU'!S39,DS!$A:$B,2,0),"")</f>
        <v>TTT Hằng</v>
      </c>
      <c r="T39" s="134" t="str">
        <f>_xlfn.IFNA(VLOOKUP('TKB CHIỀU'!T39,DS!$A:$B,2,0),"")</f>
        <v>ĐT Hà</v>
      </c>
      <c r="U39" s="134" t="str">
        <f>_xlfn.IFNA(VLOOKUP('TKB CHIỀU'!U39,DS!$A:$B,2,0),"")</f>
        <v>NTP Lan TD</v>
      </c>
      <c r="V39" s="134" t="str">
        <f>_xlfn.IFNA(VLOOKUP('TKB CHIỀU'!V39,DS!$A:$B,2,0),"")</f>
        <v/>
      </c>
      <c r="W39" s="134" t="str">
        <f>_xlfn.IFNA(VLOOKUP('TKB CHIỀU'!W39,DS!$A:$B,2,0),"")</f>
        <v/>
      </c>
      <c r="X39" s="134" t="str">
        <f>_xlfn.IFNA(VLOOKUP('TKB CHIỀU'!X39,DS!$A:$B,2,0),"")</f>
        <v>NĐ Duy</v>
      </c>
      <c r="Y39" s="134" t="str">
        <f>_xlfn.IFNA(VLOOKUP('TKB CHIỀU'!Y39,DS!$A:$B,2,0),"")</f>
        <v>HT Hạnh</v>
      </c>
      <c r="Z39" s="134" t="str">
        <f>_xlfn.IFNA(VLOOKUP('TKB CHIỀU'!Z39,DS!$A:$B,2,0),"")</f>
        <v>TTT Hạnh</v>
      </c>
      <c r="AA39" s="134" t="str">
        <f>_xlfn.IFNA(VLOOKUP('TKB CHIỀU'!AA39,DS!$A:$B,2,0),"")</f>
        <v>HD Vy</v>
      </c>
      <c r="AB39" s="134" t="str">
        <f>_xlfn.IFNA(VLOOKUP('TKB CHIỀU'!AB39,DS!$A:$B,2,0),"")</f>
        <v/>
      </c>
      <c r="AC39" s="134" t="str">
        <f>_xlfn.IFNA(VLOOKUP('TKB CHIỀU'!AC39,DS!$A:$B,2,0),"")</f>
        <v/>
      </c>
      <c r="AD39" s="134" t="str">
        <f>_xlfn.IFNA(VLOOKUP('TKB CHIỀU'!AD39,DS!$A:$B,2,0),"")</f>
        <v/>
      </c>
      <c r="AE39" s="134" t="str">
        <f>_xlfn.IFNA(VLOOKUP('TKB CHIỀU'!AE39,DS!$A:$B,2,0),"")</f>
        <v>NK Linh</v>
      </c>
      <c r="AF39" s="134" t="str">
        <f>_xlfn.IFNA(VLOOKUP('TKB CHIỀU'!AF39,DS!$A:$B,2,0),"")</f>
        <v>NS Tùng</v>
      </c>
      <c r="AG39" s="134" t="str">
        <f>_xlfn.IFNA(VLOOKUP('TKB CHIỀU'!AG39,DS!$A:$B,2,0),"")</f>
        <v>ĐD Định</v>
      </c>
      <c r="AH39" s="134" t="str">
        <f>_xlfn.IFNA(VLOOKUP('TKB CHIỀU'!AH39,DS!$A:$B,2,0),"")</f>
        <v>NP Dung</v>
      </c>
      <c r="AI39" s="134" t="str">
        <f>_xlfn.IFNA(VLOOKUP('TKB CHIỀU'!AI39,DS!$A:$B,2,0),"")</f>
        <v>PT Hương</v>
      </c>
      <c r="AJ39" s="134" t="str">
        <f>_xlfn.IFNA(VLOOKUP('TKB CHIỀU'!AJ39,DS!$A:$B,2,0),"")</f>
        <v>NTP Lan A</v>
      </c>
      <c r="AK39" s="134" t="str">
        <f>_xlfn.IFNA(VLOOKUP('TKB CHIỀU'!AK39,DS!$A:$B,2,0),"")</f>
        <v>LP Thảo</v>
      </c>
      <c r="AL39" s="134" t="str">
        <f>_xlfn.IFNA(VLOOKUP('TKB CHIỀU'!AL39,DS!$A:$B,2,0),"")</f>
        <v>PTL Anh</v>
      </c>
      <c r="AM39" s="134" t="str">
        <f>_xlfn.IFNA(VLOOKUP('TKB CHIỀU'!AM39,DS!$A:$B,2,0),"")</f>
        <v>ĐTH Nga</v>
      </c>
      <c r="AN39" s="134" t="str">
        <f>_xlfn.IFNA(VLOOKUP('TKB CHIỀU'!AN39,DS!$A:$B,2,0),"")</f>
        <v>HT Minh</v>
      </c>
      <c r="AO39" s="134" t="str">
        <f>_xlfn.IFNA(VLOOKUP('TKB CHIỀU'!AO39,DS!$A:$B,2,0),"")</f>
        <v>NTP Lan B</v>
      </c>
      <c r="AP39" s="134" t="str">
        <f>_xlfn.IFNA(VLOOKUP('TKB CHIỀU'!AP39,DS!$A:$B,2,0),"")</f>
        <v>NT Kỳ</v>
      </c>
      <c r="AQ39" s="135" t="str">
        <f>_xlfn.IFNA(VLOOKUP('TKB CHIỀU'!AQ39,DS!$A:$B,2,0),"")</f>
        <v>NH Thúy</v>
      </c>
      <c r="AR39" s="134" t="str">
        <f>_xlfn.IFNA(VLOOKUP('TKB CHIỀU'!AR39,DS!$A:$B,2,0),"")</f>
        <v>DT Dung</v>
      </c>
      <c r="AS39" s="134" t="str">
        <f>_xlfn.IFNA(VLOOKUP('TKB CHIỀU'!AS39,DS!$A:$B,2,0),"")</f>
        <v/>
      </c>
    </row>
    <row r="40" spans="1:45" ht="13">
      <c r="A40" s="239"/>
      <c r="B40" s="66">
        <v>4</v>
      </c>
      <c r="C40" s="235" t="s">
        <v>164</v>
      </c>
      <c r="D40" s="155">
        <f>'TKB CHIỀU'!D40</f>
        <v>0</v>
      </c>
      <c r="E40" s="155" t="str">
        <f>'TKB CHIỀU'!E40</f>
        <v>GDĐP</v>
      </c>
      <c r="F40" s="155" t="str">
        <f>'TKB CHIỀU'!F40</f>
        <v>HĐTN-HN</v>
      </c>
      <c r="G40" s="155" t="str">
        <f>'TKB CHIỀU'!G40</f>
        <v>TIN HỌC</v>
      </c>
      <c r="H40" s="155" t="str">
        <f>'TKB CHIỀU'!H40</f>
        <v>LSĐL-S</v>
      </c>
      <c r="I40" s="155">
        <f>'TKB CHIỀU'!I40</f>
        <v>0</v>
      </c>
      <c r="J40" s="155" t="str">
        <f>'TKB CHIỀU'!J40</f>
        <v>LSĐL-S</v>
      </c>
      <c r="K40" s="155" t="str">
        <f>'TKB CHIỀU'!K40</f>
        <v>GDCD</v>
      </c>
      <c r="L40" s="155" t="str">
        <f>'TKB CHIỀU'!L40</f>
        <v>TIN HỌC</v>
      </c>
      <c r="M40" s="155" t="str">
        <f>'TKB CHIỀU'!M40</f>
        <v>GDĐP</v>
      </c>
      <c r="N40" s="155" t="str">
        <f>'TKB CHIỀU'!N40</f>
        <v>LSĐL-S</v>
      </c>
      <c r="O40" s="155" t="str">
        <f>'TKB CHIỀU'!O40</f>
        <v>GDCD</v>
      </c>
      <c r="P40" s="155" t="str">
        <f>'TKB CHIỀU'!P40</f>
        <v>RKNTD NN&amp;LG</v>
      </c>
      <c r="Q40" s="155" t="str">
        <f>'TKB CHIỀU'!Q40</f>
        <v>RKNTD NN&amp;LG</v>
      </c>
      <c r="R40" s="155" t="str">
        <f>'TKB CHIỀU'!R40</f>
        <v>PHÁP</v>
      </c>
      <c r="S40" s="155" t="str">
        <f>'TKB CHIỀU'!S40</f>
        <v>NĂNG KHIẾU</v>
      </c>
      <c r="T40" s="155" t="str">
        <f>'TKB CHIỀU'!T40</f>
        <v>TIẾNG ANH</v>
      </c>
      <c r="U40" s="136" t="str">
        <f>'TKB CHIỀU'!U40</f>
        <v>GD STEM</v>
      </c>
      <c r="V40" s="136" t="str">
        <f>'TKB CHIỀU'!V40</f>
        <v>TIẾNG ANH NN</v>
      </c>
      <c r="W40" s="136" t="str">
        <f>'TKB CHIỀU'!W40</f>
        <v>TIẾNG ANH NN</v>
      </c>
      <c r="X40" s="136" t="str">
        <f>'TKB CHIỀU'!X40</f>
        <v>GDĐP</v>
      </c>
      <c r="Y40" s="136" t="str">
        <f>'TKB CHIỀU'!Y40</f>
        <v>KHTN-H</v>
      </c>
      <c r="Z40" s="136" t="str">
        <f>'TKB CHIỀU'!Z40</f>
        <v>LSĐL-Đ</v>
      </c>
      <c r="AA40" s="136" t="str">
        <f>'TKB CHIỀU'!AA40</f>
        <v>TIẾNG ANH NN</v>
      </c>
      <c r="AB40" s="136" t="str">
        <f>'TKB CHIỀU'!AB40</f>
        <v>TIẾNG ANH NN</v>
      </c>
      <c r="AC40" s="136" t="str">
        <f>'TKB CHIỀU'!AC40</f>
        <v>TỰ HỌC</v>
      </c>
      <c r="AD40" s="136" t="str">
        <f>'TKB CHIỀU'!AD40</f>
        <v>TỰ HỌC</v>
      </c>
      <c r="AE40" s="136" t="str">
        <f>'TKB CHIỀU'!AE40</f>
        <v>LSĐL-Đ</v>
      </c>
      <c r="AF40" s="136" t="str">
        <f>'TKB CHIỀU'!AF40</f>
        <v>TOÁN TA</v>
      </c>
      <c r="AG40" s="136" t="str">
        <f>'TKB CHIỀU'!AG40</f>
        <v>TOÁN TA</v>
      </c>
      <c r="AH40" s="136" t="str">
        <f>'TKB CHIỀU'!AH40</f>
        <v>TOÁN TA</v>
      </c>
      <c r="AI40" s="136" t="str">
        <f>'TKB CHIỀU'!AI40</f>
        <v>TIẾNG ANH NN</v>
      </c>
      <c r="AJ40" s="136" t="str">
        <f>'TKB CHIỀU'!AJ40</f>
        <v>TIẾNG ANH NN</v>
      </c>
      <c r="AK40" s="136" t="str">
        <f>'TKB CHIỀU'!AK40</f>
        <v>TIẾNG ANH NN</v>
      </c>
      <c r="AL40" s="136" t="str">
        <f>'TKB CHIỀU'!AL40</f>
        <v>TIẾNG ANH NN</v>
      </c>
      <c r="AM40" s="132" t="str">
        <f>'TKB CHIỀU'!AM40</f>
        <v>TIẾNG ANH NN</v>
      </c>
      <c r="AN40" s="136" t="str">
        <f>'TKB CHIỀU'!AN40</f>
        <v>TIẾNG ANH NN</v>
      </c>
      <c r="AO40" s="136" t="str">
        <f>'TKB CHIỀU'!AO40</f>
        <v>TIẾNG ANH NN</v>
      </c>
      <c r="AP40" s="136" t="str">
        <f>'TKB CHIỀU'!AP40</f>
        <v>HĐTN-HN</v>
      </c>
      <c r="AQ40" s="136" t="str">
        <f>'TKB CHIỀU'!AQ40</f>
        <v>GDCD</v>
      </c>
      <c r="AR40" s="136" t="str">
        <f>'TKB CHIỀU'!AR40</f>
        <v>TIN HỌC</v>
      </c>
      <c r="AS40" s="136">
        <f>'TKB CHIỀU'!AS40</f>
        <v>0</v>
      </c>
    </row>
    <row r="41" spans="1:45" ht="13">
      <c r="A41" s="239"/>
      <c r="B41" s="89"/>
      <c r="C41" s="234"/>
      <c r="D41" s="156" t="str">
        <f>_xlfn.IFNA(VLOOKUP('TKB CHIỀU'!D41,DS!$A:$B,2,0),"")</f>
        <v/>
      </c>
      <c r="E41" s="156" t="str">
        <f>_xlfn.IFNA(VLOOKUP('TKB CHIỀU'!E41,DS!$A:$B,2,0),"")</f>
        <v>ĐA Thảo</v>
      </c>
      <c r="F41" s="156" t="str">
        <f>_xlfn.IFNA(VLOOKUP('TKB CHIỀU'!F41,DS!$A:$B,2,0),"")</f>
        <v>TTN Anh</v>
      </c>
      <c r="G41" s="156" t="str">
        <f>_xlfn.IFNA(VLOOKUP('TKB CHIỀU'!G41,DS!$A:$B,2,0),"")</f>
        <v>NTT Thủy B</v>
      </c>
      <c r="H41" s="156" t="str">
        <f>_xlfn.IFNA(VLOOKUP('TKB CHIỀU'!H41,DS!$A:$B,2,0),"")</f>
        <v>NTP Lan B</v>
      </c>
      <c r="I41" s="156" t="str">
        <f>_xlfn.IFNA(VLOOKUP('TKB CHIỀU'!I41,DS!$A:$B,2,0),"")</f>
        <v/>
      </c>
      <c r="J41" s="156" t="str">
        <f>_xlfn.IFNA(VLOOKUP('TKB CHIỀU'!J41,DS!$A:$B,2,0),"")</f>
        <v>ĐT Năng</v>
      </c>
      <c r="K41" s="156" t="str">
        <f>_xlfn.IFNA(VLOOKUP('TKB CHIỀU'!K41,DS!$A:$B,2,0),"")</f>
        <v>NB Châu</v>
      </c>
      <c r="L41" s="156" t="str">
        <f>_xlfn.IFNA(VLOOKUP('TKB CHIỀU'!L41,DS!$A:$B,2,0),"")</f>
        <v>LM Tâm</v>
      </c>
      <c r="M41" s="156" t="str">
        <f>_xlfn.IFNA(VLOOKUP('TKB CHIỀU'!M41,DS!$A:$B,2,0),"")</f>
        <v>TTM Hương</v>
      </c>
      <c r="N41" s="156" t="str">
        <f>_xlfn.IFNA(VLOOKUP('TKB CHIỀU'!N41,DS!$A:$B,2,0),"")</f>
        <v>NP Thanh</v>
      </c>
      <c r="O41" s="156" t="str">
        <f>_xlfn.IFNA(VLOOKUP('TKB CHIỀU'!O41,DS!$A:$B,2,0),"")</f>
        <v>VB Hạnh</v>
      </c>
      <c r="P41" s="156" t="str">
        <f>_xlfn.IFNA(VLOOKUP('TKB CHIỀU'!P41,DS!$A:$B,2,0),"")</f>
        <v>ĐT Hà</v>
      </c>
      <c r="Q41" s="156" t="str">
        <f>_xlfn.IFNA(VLOOKUP('TKB CHIỀU'!Q41,DS!$A:$B,2,0),"")</f>
        <v>TH Nhung</v>
      </c>
      <c r="R41" s="156" t="str">
        <f>_xlfn.IFNA(VLOOKUP('TKB CHIỀU'!R41,DS!$A:$B,2,0),"")</f>
        <v>CK Đức</v>
      </c>
      <c r="S41" s="156" t="str">
        <f>_xlfn.IFNA(VLOOKUP('TKB CHIỀU'!S41,DS!$A:$B,2,0),"")</f>
        <v>NTP Lan TD</v>
      </c>
      <c r="T41" s="156" t="str">
        <f>_xlfn.IFNA(VLOOKUP('TKB CHIỀU'!T41,DS!$A:$B,2,0),"")</f>
        <v>HD Vy</v>
      </c>
      <c r="U41" s="134" t="str">
        <f>_xlfn.IFNA(VLOOKUP('TKB CHIỀU'!U41,DS!$A:$B,2,0),"")</f>
        <v>HTH Quỳnh</v>
      </c>
      <c r="V41" s="134" t="str">
        <f>_xlfn.IFNA(VLOOKUP('TKB CHIỀU'!V41,DS!$A:$B,2,0),"")</f>
        <v/>
      </c>
      <c r="W41" s="134" t="str">
        <f>_xlfn.IFNA(VLOOKUP('TKB CHIỀU'!W41,DS!$A:$B,2,0),"")</f>
        <v/>
      </c>
      <c r="X41" s="134" t="str">
        <f>_xlfn.IFNA(VLOOKUP('TKB CHIỀU'!X41,DS!$A:$B,2,0),"")</f>
        <v>LH Lan</v>
      </c>
      <c r="Y41" s="134" t="str">
        <f>_xlfn.IFNA(VLOOKUP('TKB CHIỀU'!Y41,DS!$A:$B,2,0),"")</f>
        <v>NH Anh</v>
      </c>
      <c r="Z41" s="142" t="str">
        <f>_xlfn.IFNA(VLOOKUP('TKB CHIỀU'!Z41,DS!$A:$B,2,0),"")</f>
        <v>ĐD Định</v>
      </c>
      <c r="AA41" s="142" t="str">
        <f>_xlfn.IFNA(VLOOKUP('TKB CHIỀU'!AA41,DS!$A:$B,2,0),"")</f>
        <v/>
      </c>
      <c r="AB41" s="142" t="str">
        <f>_xlfn.IFNA(VLOOKUP('TKB CHIỀU'!AB41,DS!$A:$B,2,0),"")</f>
        <v/>
      </c>
      <c r="AC41" s="142" t="str">
        <f>_xlfn.IFNA(VLOOKUP('TKB CHIỀU'!AC41,DS!$A:$B,2,0),"")</f>
        <v/>
      </c>
      <c r="AD41" s="142" t="str">
        <f>_xlfn.IFNA(VLOOKUP('TKB CHIỀU'!AD41,DS!$A:$B,2,0),"")</f>
        <v/>
      </c>
      <c r="AE41" s="142" t="str">
        <f>_xlfn.IFNA(VLOOKUP('TKB CHIỀU'!AE41,DS!$A:$B,2,0),"")</f>
        <v>NT Tùng</v>
      </c>
      <c r="AF41" s="142" t="str">
        <f>_xlfn.IFNA(VLOOKUP('TKB CHIỀU'!AF41,DS!$A:$B,2,0),"")</f>
        <v/>
      </c>
      <c r="AG41" s="142" t="str">
        <f>_xlfn.IFNA(VLOOKUP('TKB CHIỀU'!AG41,DS!$A:$B,2,0),"")</f>
        <v/>
      </c>
      <c r="AH41" s="142" t="str">
        <f>_xlfn.IFNA(VLOOKUP('TKB CHIỀU'!AH41,DS!$A:$B,2,0),"")</f>
        <v/>
      </c>
      <c r="AI41" s="142" t="str">
        <f>_xlfn.IFNA(VLOOKUP('TKB CHIỀU'!AI41,DS!$A:$B,2,0),"")</f>
        <v/>
      </c>
      <c r="AJ41" s="142" t="str">
        <f>_xlfn.IFNA(VLOOKUP('TKB CHIỀU'!AJ41,DS!$A:$B,2,0),"")</f>
        <v/>
      </c>
      <c r="AK41" s="142" t="str">
        <f>_xlfn.IFNA(VLOOKUP('TKB CHIỀU'!AK41,DS!$A:$B,2,0),"")</f>
        <v/>
      </c>
      <c r="AL41" s="142" t="str">
        <f>_xlfn.IFNA(VLOOKUP('TKB CHIỀU'!AL41,DS!$A:$B,2,0),"")</f>
        <v/>
      </c>
      <c r="AM41" s="134" t="str">
        <f>_xlfn.IFNA(VLOOKUP('TKB CHIỀU'!AM41,DS!$A:$B,2,0),"")</f>
        <v/>
      </c>
      <c r="AN41" s="134" t="str">
        <f>_xlfn.IFNA(VLOOKUP('TKB CHIỀU'!AN41,DS!$A:$B,2,0),"")</f>
        <v/>
      </c>
      <c r="AO41" s="134" t="str">
        <f>_xlfn.IFNA(VLOOKUP('TKB CHIỀU'!AO41,DS!$A:$B,2,0),"")</f>
        <v/>
      </c>
      <c r="AP41" s="134" t="str">
        <f>_xlfn.IFNA(VLOOKUP('TKB CHIỀU'!AP41,DS!$A:$B,2,0),"")</f>
        <v>TT Hồng</v>
      </c>
      <c r="AQ41" s="142" t="str">
        <f>_xlfn.IFNA(VLOOKUP('TKB CHIỀU'!AQ41,DS!$A:$B,2,0),"")</f>
        <v>NP Dung</v>
      </c>
      <c r="AR41" s="142" t="str">
        <f>_xlfn.IFNA(VLOOKUP('TKB CHIỀU'!AR41,DS!$A:$B,2,0),"")</f>
        <v>LP Thảo</v>
      </c>
      <c r="AS41" s="142" t="str">
        <f>_xlfn.IFNA(VLOOKUP('TKB CHIỀU'!AS41,DS!$A:$B,2,0),"")</f>
        <v/>
      </c>
    </row>
    <row r="42" spans="1:45" ht="13">
      <c r="A42" s="239"/>
      <c r="B42" s="66">
        <v>5</v>
      </c>
      <c r="C42" s="235" t="s">
        <v>166</v>
      </c>
      <c r="D42" s="155">
        <f>'TKB CHIỀU'!D42</f>
        <v>0</v>
      </c>
      <c r="E42" s="155">
        <f>'TKB CHIỀU'!E42</f>
        <v>0</v>
      </c>
      <c r="F42" s="155">
        <f>'TKB CHIỀU'!F42</f>
        <v>0</v>
      </c>
      <c r="G42" s="155">
        <f>'TKB CHIỀU'!G42</f>
        <v>0</v>
      </c>
      <c r="H42" s="155">
        <f>'TKB CHIỀU'!H42</f>
        <v>0</v>
      </c>
      <c r="I42" s="155">
        <f>'TKB CHIỀU'!I42</f>
        <v>0</v>
      </c>
      <c r="J42" s="155">
        <f>'TKB CHIỀU'!J42</f>
        <v>0</v>
      </c>
      <c r="K42" s="155">
        <f>'TKB CHIỀU'!K42</f>
        <v>0</v>
      </c>
      <c r="L42" s="155">
        <f>'TKB CHIỀU'!L42</f>
        <v>0</v>
      </c>
      <c r="M42" s="155">
        <f>'TKB CHIỀU'!M42</f>
        <v>0</v>
      </c>
      <c r="N42" s="155">
        <f>'TKB CHIỀU'!N42</f>
        <v>0</v>
      </c>
      <c r="O42" s="155">
        <f>'TKB CHIỀU'!O42</f>
        <v>0</v>
      </c>
      <c r="P42" s="155">
        <f>'TKB CHIỀU'!P42</f>
        <v>0</v>
      </c>
      <c r="Q42" s="155">
        <f>'TKB CHIỀU'!Q42</f>
        <v>0</v>
      </c>
      <c r="R42" s="155">
        <f>'TKB CHIỀU'!R42</f>
        <v>0</v>
      </c>
      <c r="S42" s="155">
        <f>'TKB CHIỀU'!S42</f>
        <v>0</v>
      </c>
      <c r="T42" s="155">
        <f>'TKB CHIỀU'!T42</f>
        <v>0</v>
      </c>
      <c r="U42" s="136">
        <f>'TKB CHIỀU'!U42</f>
        <v>0</v>
      </c>
      <c r="V42" s="136">
        <f>'TKB CHIỀU'!V42</f>
        <v>0</v>
      </c>
      <c r="W42" s="136">
        <f>'TKB CHIỀU'!W42</f>
        <v>0</v>
      </c>
      <c r="X42" s="136">
        <f>'TKB CHIỀU'!X42</f>
        <v>0</v>
      </c>
      <c r="Y42" s="136">
        <f>'TKB CHIỀU'!Y42</f>
        <v>0</v>
      </c>
      <c r="Z42" s="136">
        <f>'TKB CHIỀU'!Z42</f>
        <v>0</v>
      </c>
      <c r="AA42" s="136">
        <f>'TKB CHIỀU'!AA42</f>
        <v>0</v>
      </c>
      <c r="AB42" s="136">
        <f>'TKB CHIỀU'!AB42</f>
        <v>0</v>
      </c>
      <c r="AC42" s="136">
        <f>'TKB CHIỀU'!AC42</f>
        <v>0</v>
      </c>
      <c r="AD42" s="136">
        <f>'TKB CHIỀU'!AD42</f>
        <v>0</v>
      </c>
      <c r="AE42" s="136">
        <f>'TKB CHIỀU'!AE42</f>
        <v>0</v>
      </c>
      <c r="AF42" s="136" t="str">
        <f>'TKB CHIỀU'!AF42</f>
        <v>TOÁN TA</v>
      </c>
      <c r="AG42" s="136" t="str">
        <f>'TKB CHIỀU'!AG42</f>
        <v>TOÁN TA</v>
      </c>
      <c r="AH42" s="136" t="str">
        <f>'TKB CHIỀU'!AH42</f>
        <v>TOÁN TA</v>
      </c>
      <c r="AI42" s="136" t="str">
        <f>'TKB CHIỀU'!AI42</f>
        <v>TIẾNG ANH NN</v>
      </c>
      <c r="AJ42" s="136" t="str">
        <f>'TKB CHIỀU'!AJ42</f>
        <v>TIẾNG ANH NN</v>
      </c>
      <c r="AK42" s="136" t="str">
        <f>'TKB CHIỀU'!AK42</f>
        <v>TIẾNG ANH NN</v>
      </c>
      <c r="AL42" s="136" t="str">
        <f>'TKB CHIỀU'!AL42</f>
        <v>TIẾNG ANH NN</v>
      </c>
      <c r="AM42" s="136" t="str">
        <f>'TKB CHIỀU'!AM42</f>
        <v>TIẾNG ANH NN</v>
      </c>
      <c r="AN42" s="136" t="str">
        <f>'TKB CHIỀU'!AN42</f>
        <v>TIẾNG ANH NN</v>
      </c>
      <c r="AO42" s="136" t="str">
        <f>'TKB CHIỀU'!AO42</f>
        <v>TIẾNG ANH NN</v>
      </c>
      <c r="AP42" s="136">
        <f>'TKB CHIỀU'!AP42</f>
        <v>0</v>
      </c>
      <c r="AQ42" s="136">
        <f>'TKB CHIỀU'!AQ42</f>
        <v>0</v>
      </c>
      <c r="AR42" s="136">
        <f>'TKB CHIỀU'!AR42</f>
        <v>0</v>
      </c>
      <c r="AS42" s="136">
        <f>'TKB CHIỀU'!AS42</f>
        <v>0</v>
      </c>
    </row>
    <row r="43" spans="1:45" ht="13.5" thickBot="1">
      <c r="A43" s="240"/>
      <c r="B43" s="70"/>
      <c r="C43" s="236"/>
      <c r="D43" s="157" t="str">
        <f>_xlfn.IFNA(VLOOKUP('TKB CHIỀU'!D43,DS!$A:$B,2,0),"")</f>
        <v/>
      </c>
      <c r="E43" s="157" t="str">
        <f>_xlfn.IFNA(VLOOKUP('TKB CHIỀU'!E43,DS!$A:$B,2,0),"")</f>
        <v/>
      </c>
      <c r="F43" s="157" t="str">
        <f>_xlfn.IFNA(VLOOKUP('TKB CHIỀU'!F43,DS!$A:$B,2,0),"")</f>
        <v/>
      </c>
      <c r="G43" s="157" t="str">
        <f>_xlfn.IFNA(VLOOKUP('TKB CHIỀU'!G43,DS!$A:$B,2,0),"")</f>
        <v/>
      </c>
      <c r="H43" s="157" t="str">
        <f>_xlfn.IFNA(VLOOKUP('TKB CHIỀU'!H43,DS!$A:$B,2,0),"")</f>
        <v/>
      </c>
      <c r="I43" s="157" t="str">
        <f>_xlfn.IFNA(VLOOKUP('TKB CHIỀU'!I43,DS!$A:$B,2,0),"")</f>
        <v/>
      </c>
      <c r="J43" s="157" t="str">
        <f>_xlfn.IFNA(VLOOKUP('TKB CHIỀU'!J43,DS!$A:$B,2,0),"")</f>
        <v/>
      </c>
      <c r="K43" s="157" t="str">
        <f>_xlfn.IFNA(VLOOKUP('TKB CHIỀU'!K43,DS!$A:$B,2,0),"")</f>
        <v/>
      </c>
      <c r="L43" s="157" t="str">
        <f>_xlfn.IFNA(VLOOKUP('TKB CHIỀU'!L43,DS!$A:$B,2,0),"")</f>
        <v/>
      </c>
      <c r="M43" s="157" t="str">
        <f>_xlfn.IFNA(VLOOKUP('TKB CHIỀU'!M43,DS!$A:$B,2,0),"")</f>
        <v/>
      </c>
      <c r="N43" s="157" t="str">
        <f>_xlfn.IFNA(VLOOKUP('TKB CHIỀU'!N43,DS!$A:$B,2,0),"")</f>
        <v/>
      </c>
      <c r="O43" s="157" t="str">
        <f>_xlfn.IFNA(VLOOKUP('TKB CHIỀU'!O43,DS!$A:$B,2,0),"")</f>
        <v/>
      </c>
      <c r="P43" s="157" t="str">
        <f>_xlfn.IFNA(VLOOKUP('TKB CHIỀU'!P43,DS!$A:$B,2,0),"")</f>
        <v/>
      </c>
      <c r="Q43" s="157" t="str">
        <f>_xlfn.IFNA(VLOOKUP('TKB CHIỀU'!Q43,DS!$A:$B,2,0),"")</f>
        <v/>
      </c>
      <c r="R43" s="157" t="str">
        <f>_xlfn.IFNA(VLOOKUP('TKB CHIỀU'!R43,DS!$A:$B,2,0),"")</f>
        <v/>
      </c>
      <c r="S43" s="157" t="str">
        <f>_xlfn.IFNA(VLOOKUP('TKB CHIỀU'!S43,DS!$A:$B,2,0),"")</f>
        <v/>
      </c>
      <c r="T43" s="157" t="str">
        <f>_xlfn.IFNA(VLOOKUP('TKB CHIỀU'!T43,DS!$A:$B,2,0),"")</f>
        <v/>
      </c>
      <c r="U43" s="152" t="str">
        <f>_xlfn.IFNA(VLOOKUP('TKB CHIỀU'!U43,DS!$A:$B,2,0),"")</f>
        <v/>
      </c>
      <c r="V43" s="152" t="str">
        <f>_xlfn.IFNA(VLOOKUP('TKB CHIỀU'!V43,DS!$A:$B,2,0),"")</f>
        <v/>
      </c>
      <c r="W43" s="152" t="str">
        <f>_xlfn.IFNA(VLOOKUP('TKB CHIỀU'!W43,DS!$A:$B,2,0),"")</f>
        <v/>
      </c>
      <c r="X43" s="152" t="str">
        <f>_xlfn.IFNA(VLOOKUP('TKB CHIỀU'!X43,DS!$A:$B,2,0),"")</f>
        <v/>
      </c>
      <c r="Y43" s="152" t="str">
        <f>_xlfn.IFNA(VLOOKUP('TKB CHIỀU'!Y43,DS!$A:$B,2,0),"")</f>
        <v/>
      </c>
      <c r="Z43" s="152" t="str">
        <f>_xlfn.IFNA(VLOOKUP('TKB CHIỀU'!Z43,DS!$A:$B,2,0),"")</f>
        <v/>
      </c>
      <c r="AA43" s="152" t="str">
        <f>_xlfn.IFNA(VLOOKUP('TKB CHIỀU'!AA43,DS!$A:$B,2,0),"")</f>
        <v/>
      </c>
      <c r="AB43" s="152" t="str">
        <f>_xlfn.IFNA(VLOOKUP('TKB CHIỀU'!AB43,DS!$A:$B,2,0),"")</f>
        <v/>
      </c>
      <c r="AC43" s="152" t="str">
        <f>_xlfn.IFNA(VLOOKUP('TKB CHIỀU'!AC43,DS!$A:$B,2,0),"")</f>
        <v/>
      </c>
      <c r="AD43" s="152" t="str">
        <f>_xlfn.IFNA(VLOOKUP('TKB CHIỀU'!AD43,DS!$A:$B,2,0),"")</f>
        <v/>
      </c>
      <c r="AE43" s="152" t="str">
        <f>_xlfn.IFNA(VLOOKUP('TKB CHIỀU'!AE43,DS!$A:$B,2,0),"")</f>
        <v/>
      </c>
      <c r="AF43" s="152" t="str">
        <f>_xlfn.IFNA(VLOOKUP('TKB CHIỀU'!AF43,DS!$A:$B,2,0),"")</f>
        <v/>
      </c>
      <c r="AG43" s="152" t="str">
        <f>_xlfn.IFNA(VLOOKUP('TKB CHIỀU'!AG43,DS!$A:$B,2,0),"")</f>
        <v/>
      </c>
      <c r="AH43" s="152" t="str">
        <f>_xlfn.IFNA(VLOOKUP('TKB CHIỀU'!AH43,DS!$A:$B,2,0),"")</f>
        <v/>
      </c>
      <c r="AI43" s="152" t="str">
        <f>_xlfn.IFNA(VLOOKUP('TKB CHIỀU'!AI43,DS!$A:$B,2,0),"")</f>
        <v/>
      </c>
      <c r="AJ43" s="152" t="str">
        <f>_xlfn.IFNA(VLOOKUP('TKB CHIỀU'!AJ43,DS!$A:$B,2,0),"")</f>
        <v/>
      </c>
      <c r="AK43" s="152" t="str">
        <f>_xlfn.IFNA(VLOOKUP('TKB CHIỀU'!AK43,DS!$A:$B,2,0),"")</f>
        <v/>
      </c>
      <c r="AL43" s="152" t="str">
        <f>_xlfn.IFNA(VLOOKUP('TKB CHIỀU'!AL43,DS!$A:$B,2,0),"")</f>
        <v/>
      </c>
      <c r="AM43" s="152" t="str">
        <f>_xlfn.IFNA(VLOOKUP('TKB CHIỀU'!AM43,DS!$A:$B,2,0),"")</f>
        <v/>
      </c>
      <c r="AN43" s="152" t="str">
        <f>_xlfn.IFNA(VLOOKUP('TKB CHIỀU'!AN43,DS!$A:$B,2,0),"")</f>
        <v/>
      </c>
      <c r="AO43" s="152" t="str">
        <f>_xlfn.IFNA(VLOOKUP('TKB CHIỀU'!AO43,DS!$A:$B,2,0),"")</f>
        <v/>
      </c>
      <c r="AP43" s="152" t="str">
        <f>_xlfn.IFNA(VLOOKUP('TKB CHIỀU'!AP43,DS!$A:$B,2,0),"")</f>
        <v/>
      </c>
      <c r="AQ43" s="152" t="str">
        <f>_xlfn.IFNA(VLOOKUP('TKB CHIỀU'!AQ43,DS!$A:$B,2,0),"")</f>
        <v/>
      </c>
      <c r="AR43" s="152" t="str">
        <f>_xlfn.IFNA(VLOOKUP('TKB CHIỀU'!AR43,DS!$A:$B,2,0),"")</f>
        <v/>
      </c>
      <c r="AS43" s="152" t="str">
        <f>_xlfn.IFNA(VLOOKUP('TKB CHIỀU'!AS43,DS!$A:$B,2,0),"")</f>
        <v/>
      </c>
    </row>
    <row r="44" spans="1:45">
      <c r="A44" s="228" t="s">
        <v>6</v>
      </c>
      <c r="B44" s="231">
        <v>1</v>
      </c>
      <c r="C44" s="238" t="s">
        <v>151</v>
      </c>
      <c r="D44" s="144">
        <f>'TKB CHIỀU'!D44</f>
        <v>0</v>
      </c>
      <c r="E44" s="144">
        <f>'TKB CHIỀU'!E44</f>
        <v>0</v>
      </c>
      <c r="F44" s="144">
        <f>'TKB CHIỀU'!F44</f>
        <v>0</v>
      </c>
      <c r="G44" s="144">
        <f>'TKB CHIỀU'!G44</f>
        <v>0</v>
      </c>
      <c r="H44" s="144">
        <f>'TKB CHIỀU'!H44</f>
        <v>0</v>
      </c>
      <c r="I44" s="144">
        <f>'TKB CHIỀU'!I44</f>
        <v>0</v>
      </c>
      <c r="J44" s="144">
        <f>'TKB CHIỀU'!J44</f>
        <v>0</v>
      </c>
      <c r="K44" s="144">
        <f>'TKB CHIỀU'!K44</f>
        <v>0</v>
      </c>
      <c r="L44" s="144">
        <f>'TKB CHIỀU'!L44</f>
        <v>0</v>
      </c>
      <c r="M44" s="144">
        <f>'TKB CHIỀU'!M44</f>
        <v>0</v>
      </c>
      <c r="N44" s="144">
        <f>'TKB CHIỀU'!N44</f>
        <v>0</v>
      </c>
      <c r="O44" s="144">
        <f>'TKB CHIỀU'!O44</f>
        <v>0</v>
      </c>
      <c r="P44" s="144">
        <f>'TKB CHIỀU'!P44</f>
        <v>0</v>
      </c>
      <c r="Q44" s="145">
        <f>'TKB CHIỀU'!Q44</f>
        <v>0</v>
      </c>
      <c r="R44" s="136">
        <f>'TKB CHIỀU'!R44</f>
        <v>0</v>
      </c>
      <c r="S44" s="145">
        <f>'TKB CHIỀU'!S44</f>
        <v>0</v>
      </c>
      <c r="T44" s="145">
        <f>'TKB CHIỀU'!T44</f>
        <v>0</v>
      </c>
      <c r="U44" s="145">
        <f>'TKB CHIỀU'!U44</f>
        <v>0</v>
      </c>
      <c r="V44" s="145">
        <f>'TKB CHIỀU'!V44</f>
        <v>0</v>
      </c>
      <c r="W44" s="136">
        <f>'TKB CHIỀU'!W44</f>
        <v>0</v>
      </c>
      <c r="X44" s="136">
        <f>'TKB CHIỀU'!X44</f>
        <v>0</v>
      </c>
      <c r="Y44" s="136">
        <f>'TKB CHIỀU'!Y44</f>
        <v>0</v>
      </c>
      <c r="Z44" s="145">
        <f>'TKB CHIỀU'!Z44</f>
        <v>0</v>
      </c>
      <c r="AA44" s="145">
        <f>'TKB CHIỀU'!AA44</f>
        <v>0</v>
      </c>
      <c r="AB44" s="132">
        <f>'TKB CHIỀU'!AB44</f>
        <v>0</v>
      </c>
      <c r="AC44" s="136">
        <f>'TKB CHIỀU'!AC44</f>
        <v>0</v>
      </c>
      <c r="AD44" s="136">
        <f>'TKB CHIỀU'!AD44</f>
        <v>0</v>
      </c>
      <c r="AE44" s="158">
        <f>'TKB CHIỀU'!AE44</f>
        <v>0</v>
      </c>
      <c r="AF44" s="158" t="str">
        <f>'TKB CHIỀU'!AF44</f>
        <v>LSĐL-S</v>
      </c>
      <c r="AG44" s="132" t="str">
        <f>'TKB CHIỀU'!AG44</f>
        <v>TOÁN</v>
      </c>
      <c r="AH44" s="136" t="str">
        <f>'TKB CHIỀU'!AH44</f>
        <v>KHTN-H</v>
      </c>
      <c r="AI44" s="145" t="str">
        <f>'TKB CHIỀU'!AI44</f>
        <v>KHTN-L</v>
      </c>
      <c r="AJ44" s="145" t="str">
        <f>'TKB CHIỀU'!AJ44</f>
        <v>TOÁN</v>
      </c>
      <c r="AK44" s="145" t="str">
        <f>'TKB CHIỀU'!AK44</f>
        <v>TIẾNG ANH</v>
      </c>
      <c r="AL44" s="136" t="str">
        <f>'TKB CHIỀU'!AL44</f>
        <v>GDĐP</v>
      </c>
      <c r="AM44" s="145" t="str">
        <f>'TKB CHIỀU'!AM44</f>
        <v>TOÁN</v>
      </c>
      <c r="AN44" s="145" t="str">
        <f>'TKB CHIỀU'!AN44</f>
        <v>HĐTN-HN</v>
      </c>
      <c r="AO44" s="145" t="str">
        <f>'TKB CHIỀU'!AO44</f>
        <v>KHTN-S</v>
      </c>
      <c r="AP44" s="145" t="str">
        <f>'TKB CHIỀU'!AP44</f>
        <v>GD ĐP</v>
      </c>
      <c r="AQ44" s="146" t="str">
        <f>'TKB CHIỀU'!AQ44</f>
        <v>KHTN-H</v>
      </c>
      <c r="AR44" s="145" t="str">
        <f>'TKB CHIỀU'!AR44</f>
        <v>NGỮ VĂN</v>
      </c>
      <c r="AS44" s="159">
        <f>'TKB CHIỀU'!AS44</f>
        <v>0</v>
      </c>
    </row>
    <row r="45" spans="1:45">
      <c r="A45" s="229"/>
      <c r="B45" s="232"/>
      <c r="C45" s="234"/>
      <c r="D45" s="133" t="str">
        <f>_xlfn.IFNA(VLOOKUP('TKB CHIỀU'!D45,DS!$A:$B,2,0),"")</f>
        <v/>
      </c>
      <c r="E45" s="133" t="str">
        <f>_xlfn.IFNA(VLOOKUP('TKB CHIỀU'!E45,DS!$A:$B,2,0),"")</f>
        <v/>
      </c>
      <c r="F45" s="133" t="str">
        <f>_xlfn.IFNA(VLOOKUP('TKB CHIỀU'!F45,DS!$A:$B,2,0),"")</f>
        <v/>
      </c>
      <c r="G45" s="133" t="str">
        <f>_xlfn.IFNA(VLOOKUP('TKB CHIỀU'!G45,DS!$A:$B,2,0),"")</f>
        <v/>
      </c>
      <c r="H45" s="133" t="str">
        <f>_xlfn.IFNA(VLOOKUP('TKB CHIỀU'!H45,DS!$A:$B,2,0),"")</f>
        <v/>
      </c>
      <c r="I45" s="133" t="str">
        <f>_xlfn.IFNA(VLOOKUP('TKB CHIỀU'!I45,DS!$A:$B,2,0),"")</f>
        <v/>
      </c>
      <c r="J45" s="133" t="str">
        <f>_xlfn.IFNA(VLOOKUP('TKB CHIỀU'!J45,DS!$A:$B,2,0),"")</f>
        <v/>
      </c>
      <c r="K45" s="133" t="str">
        <f>_xlfn.IFNA(VLOOKUP('TKB CHIỀU'!K45,DS!$A:$B,2,0),"")</f>
        <v/>
      </c>
      <c r="L45" s="133" t="str">
        <f>_xlfn.IFNA(VLOOKUP('TKB CHIỀU'!L45,DS!$A:$B,2,0),"")</f>
        <v/>
      </c>
      <c r="M45" s="133" t="str">
        <f>_xlfn.IFNA(VLOOKUP('TKB CHIỀU'!M45,DS!$A:$B,2,0),"")</f>
        <v/>
      </c>
      <c r="N45" s="133" t="str">
        <f>_xlfn.IFNA(VLOOKUP('TKB CHIỀU'!N45,DS!$A:$B,2,0),"")</f>
        <v/>
      </c>
      <c r="O45" s="133" t="str">
        <f>_xlfn.IFNA(VLOOKUP('TKB CHIỀU'!O45,DS!$A:$B,2,0),"")</f>
        <v/>
      </c>
      <c r="P45" s="133" t="str">
        <f>_xlfn.IFNA(VLOOKUP('TKB CHIỀU'!P45,DS!$A:$B,2,0),"")</f>
        <v/>
      </c>
      <c r="Q45" s="134" t="str">
        <f>_xlfn.IFNA(VLOOKUP('TKB CHIỀU'!Q45,DS!$A:$B,2,0),"")</f>
        <v/>
      </c>
      <c r="R45" s="134" t="str">
        <f>_xlfn.IFNA(VLOOKUP('TKB CHIỀU'!R45,DS!$A:$B,2,0),"")</f>
        <v/>
      </c>
      <c r="S45" s="134" t="str">
        <f>_xlfn.IFNA(VLOOKUP('TKB CHIỀU'!S45,DS!$A:$B,2,0),"")</f>
        <v/>
      </c>
      <c r="T45" s="134" t="str">
        <f>_xlfn.IFNA(VLOOKUP('TKB CHIỀU'!T45,DS!$A:$B,2,0),"")</f>
        <v/>
      </c>
      <c r="U45" s="134" t="str">
        <f>_xlfn.IFNA(VLOOKUP('TKB CHIỀU'!U45,DS!$A:$B,2,0),"")</f>
        <v/>
      </c>
      <c r="V45" s="134" t="str">
        <f>_xlfn.IFNA(VLOOKUP('TKB CHIỀU'!V45,DS!$A:$B,2,0),"")</f>
        <v/>
      </c>
      <c r="W45" s="134" t="str">
        <f>_xlfn.IFNA(VLOOKUP('TKB CHIỀU'!W45,DS!$A:$B,2,0),"")</f>
        <v/>
      </c>
      <c r="X45" s="134" t="str">
        <f>_xlfn.IFNA(VLOOKUP('TKB CHIỀU'!X45,DS!$A:$B,2,0),"")</f>
        <v/>
      </c>
      <c r="Y45" s="134" t="str">
        <f>_xlfn.IFNA(VLOOKUP('TKB CHIỀU'!Y45,DS!$A:$B,2,0),"")</f>
        <v/>
      </c>
      <c r="Z45" s="134" t="str">
        <f>_xlfn.IFNA(VLOOKUP('TKB CHIỀU'!Z45,DS!$A:$B,2,0),"")</f>
        <v/>
      </c>
      <c r="AA45" s="134" t="str">
        <f>_xlfn.IFNA(VLOOKUP('TKB CHIỀU'!AA45,DS!$A:$B,2,0),"")</f>
        <v/>
      </c>
      <c r="AB45" s="134" t="str">
        <f>_xlfn.IFNA(VLOOKUP('TKB CHIỀU'!AB45,DS!$A:$B,2,0),"")</f>
        <v/>
      </c>
      <c r="AC45" s="134" t="str">
        <f>_xlfn.IFNA(VLOOKUP('TKB CHIỀU'!AC45,DS!$A:$B,2,0),"")</f>
        <v/>
      </c>
      <c r="AD45" s="134" t="str">
        <f>_xlfn.IFNA(VLOOKUP('TKB CHIỀU'!AD45,DS!$A:$B,2,0),"")</f>
        <v/>
      </c>
      <c r="AE45" s="138" t="str">
        <f>_xlfn.IFNA(VLOOKUP('TKB CHIỀU'!AE45,DS!$A:$B,2,0),"")</f>
        <v/>
      </c>
      <c r="AF45" s="138" t="str">
        <f>_xlfn.IFNA(VLOOKUP('TKB CHIỀU'!AF45,DS!$A:$B,2,0),"")</f>
        <v>LT Thoa</v>
      </c>
      <c r="AG45" s="134" t="str">
        <f>_xlfn.IFNA(VLOOKUP('TKB CHIỀU'!AG45,DS!$A:$B,2,0),"")</f>
        <v>LT Hương</v>
      </c>
      <c r="AH45" s="134" t="str">
        <f>_xlfn.IFNA(VLOOKUP('TKB CHIỀU'!AH45,DS!$A:$B,2,0),"")</f>
        <v>PT Mai</v>
      </c>
      <c r="AI45" s="134" t="str">
        <f>_xlfn.IFNA(VLOOKUP('TKB CHIỀU'!AI45,DS!$A:$B,2,0),"")</f>
        <v>LT Loan</v>
      </c>
      <c r="AJ45" s="134" t="str">
        <f>_xlfn.IFNA(VLOOKUP('TKB CHIỀU'!AJ45,DS!$A:$B,2,0),"")</f>
        <v>PH Minh</v>
      </c>
      <c r="AK45" s="134" t="str">
        <f>_xlfn.IFNA(VLOOKUP('TKB CHIỀU'!AK45,DS!$A:$B,2,0),"")</f>
        <v>TTH Giang</v>
      </c>
      <c r="AL45" s="134" t="str">
        <f>_xlfn.IFNA(VLOOKUP('TKB CHIỀU'!AL45,DS!$A:$B,2,0),"")</f>
        <v>NTP Lan A</v>
      </c>
      <c r="AM45" s="134" t="str">
        <f>_xlfn.IFNA(VLOOKUP('TKB CHIỀU'!AM45,DS!$A:$B,2,0),"")</f>
        <v>NT Tâm</v>
      </c>
      <c r="AN45" s="134" t="str">
        <f>_xlfn.IFNA(VLOOKUP('TKB CHIỀU'!AN45,DS!$A:$B,2,0),"")</f>
        <v>HT Minh</v>
      </c>
      <c r="AO45" s="134" t="str">
        <f>_xlfn.IFNA(VLOOKUP('TKB CHIỀU'!AO45,DS!$A:$B,2,0),"")</f>
        <v>TTT Hằng</v>
      </c>
      <c r="AP45" s="134" t="str">
        <f>_xlfn.IFNA(VLOOKUP('TKB CHIỀU'!AP45,DS!$A:$B,2,0),"")</f>
        <v>ĐT Thủy</v>
      </c>
      <c r="AQ45" s="135" t="str">
        <f>_xlfn.IFNA(VLOOKUP('TKB CHIỀU'!AQ45,DS!$A:$B,2,0),"")</f>
        <v>NS Tùng</v>
      </c>
      <c r="AR45" s="134" t="str">
        <f>_xlfn.IFNA(VLOOKUP('TKB CHIỀU'!AR45,DS!$A:$B,2,0),"")</f>
        <v>PTL Anh</v>
      </c>
      <c r="AS45" s="171" t="str">
        <f>_xlfn.IFNA(VLOOKUP('TKB CHIỀU'!AS45,DS!$A:$B,2,0),"")</f>
        <v/>
      </c>
    </row>
    <row r="46" spans="1:45">
      <c r="A46" s="229"/>
      <c r="B46" s="66">
        <v>2</v>
      </c>
      <c r="C46" s="235" t="s">
        <v>159</v>
      </c>
      <c r="D46" s="131" t="str">
        <f>'TKB CHIỀU'!D46</f>
        <v>GD STEM</v>
      </c>
      <c r="E46" s="131" t="str">
        <f>'TKB CHIỀU'!E46</f>
        <v>NĂNG KHIẾU</v>
      </c>
      <c r="F46" s="131" t="str">
        <f>'TKB CHIỀU'!F46</f>
        <v>TIẾNG ANH</v>
      </c>
      <c r="G46" s="131" t="str">
        <f>'TKB CHIỀU'!G46</f>
        <v>TOÁN</v>
      </c>
      <c r="H46" s="131" t="str">
        <f>'TKB CHIỀU'!H46</f>
        <v>THƯ VIỆN</v>
      </c>
      <c r="I46" s="131" t="str">
        <f>'TKB CHIỀU'!I46</f>
        <v>TOÁN</v>
      </c>
      <c r="J46" s="131" t="str">
        <f>'TKB CHIỀU'!J46</f>
        <v>NGỮ VĂN</v>
      </c>
      <c r="K46" s="131" t="str">
        <f>'TKB CHIỀU'!K46</f>
        <v>RKN TƯ DUY</v>
      </c>
      <c r="L46" s="131" t="str">
        <f>'TKB CHIỀU'!L46</f>
        <v>RKN TƯ DUY</v>
      </c>
      <c r="M46" s="131" t="str">
        <f>'TKB CHIỀU'!M46</f>
        <v>TOÁN</v>
      </c>
      <c r="N46" s="131" t="str">
        <f>'TKB CHIỀU'!N46</f>
        <v>GDCD</v>
      </c>
      <c r="O46" s="131" t="str">
        <f>'TKB CHIỀU'!O46</f>
        <v>NGỮ VĂN</v>
      </c>
      <c r="P46" s="131" t="str">
        <f>'TKB CHIỀU'!P46</f>
        <v>NĂNG KHIẾU</v>
      </c>
      <c r="Q46" s="136" t="str">
        <f>'TKB CHIỀU'!Q46</f>
        <v>TIẾNG ANH</v>
      </c>
      <c r="R46" s="136" t="str">
        <f>'TKB CHIỀU'!R46</f>
        <v>KHTN</v>
      </c>
      <c r="S46" s="132" t="str">
        <f>'TKB CHIỀU'!S46</f>
        <v>TIN HỌC</v>
      </c>
      <c r="T46" s="136" t="str">
        <f>'TKB CHIỀU'!T46</f>
        <v>GDĐP</v>
      </c>
      <c r="U46" s="136" t="str">
        <f>'TKB CHIỀU'!U46</f>
        <v>TIẾNG ANH</v>
      </c>
      <c r="V46" s="136" t="str">
        <f>'TKB CHIỀU'!V46</f>
        <v>KHTN-H</v>
      </c>
      <c r="W46" s="136" t="str">
        <f>'TKB CHIỀU'!W46</f>
        <v>NGỮ VĂN</v>
      </c>
      <c r="X46" s="136" t="str">
        <f>'TKB CHIỀU'!X46</f>
        <v>NGỮ VĂN</v>
      </c>
      <c r="Y46" s="136" t="str">
        <f>'TKB CHIỀU'!Y46</f>
        <v>RKN TƯ DUY</v>
      </c>
      <c r="Z46" s="136" t="str">
        <f>'TKB CHIỀU'!Z46</f>
        <v>HĐTN-HN</v>
      </c>
      <c r="AA46" s="136" t="str">
        <f>'TKB CHIỀU'!AA46</f>
        <v>LSĐL-Đ</v>
      </c>
      <c r="AB46" s="136" t="str">
        <f>'TKB CHIỀU'!AB46</f>
        <v>GD STEM</v>
      </c>
      <c r="AC46" s="136" t="str">
        <f>'TKB CHIỀU'!AC46</f>
        <v>KHTN-H</v>
      </c>
      <c r="AD46" s="136" t="str">
        <f>'TKB CHIỀU'!AD46</f>
        <v>NĂNG KHIẾU</v>
      </c>
      <c r="AE46" s="136" t="str">
        <f>'TKB CHIỀU'!AE46</f>
        <v>LSĐL-Đ</v>
      </c>
      <c r="AF46" s="136" t="str">
        <f>'TKB CHIỀU'!AF46</f>
        <v>KHTN-L</v>
      </c>
      <c r="AG46" s="136" t="str">
        <f>'TKB CHIỀU'!AG46</f>
        <v>TOÁN</v>
      </c>
      <c r="AH46" s="136" t="str">
        <f>'TKB CHIỀU'!AH46</f>
        <v>TIẾNG ANH</v>
      </c>
      <c r="AI46" s="136" t="str">
        <f>'TKB CHIỀU'!AI46</f>
        <v>KHTN-H</v>
      </c>
      <c r="AJ46" s="136" t="str">
        <f>'TKB CHIỀU'!AJ46</f>
        <v>TOÁN</v>
      </c>
      <c r="AK46" s="136" t="str">
        <f>'TKB CHIỀU'!AK46</f>
        <v>GD ĐP</v>
      </c>
      <c r="AL46" s="136" t="str">
        <f>'TKB CHIỀU'!AL46</f>
        <v>LSĐL-Đ</v>
      </c>
      <c r="AM46" s="132" t="str">
        <f>'TKB CHIỀU'!AM46</f>
        <v>CÔNG NGHỆ</v>
      </c>
      <c r="AN46" s="136" t="str">
        <f>'TKB CHIỀU'!AN46</f>
        <v>KHTN-S</v>
      </c>
      <c r="AO46" s="136" t="str">
        <f>'TKB CHIỀU'!AO46</f>
        <v>TIẾNG ANH</v>
      </c>
      <c r="AP46" s="136" t="str">
        <f>'TKB CHIỀU'!AP46</f>
        <v>GDTC</v>
      </c>
      <c r="AQ46" s="137" t="str">
        <f>'TKB CHIỀU'!AQ46</f>
        <v>LSĐL-S</v>
      </c>
      <c r="AR46" s="136" t="str">
        <f>'TKB CHIỀU'!AR46</f>
        <v>CÔNG NGHỆ</v>
      </c>
      <c r="AS46" s="132" t="str">
        <f>'TKB CHIỀU'!AS46</f>
        <v>TIẾNG PHÁP</v>
      </c>
    </row>
    <row r="47" spans="1:45">
      <c r="A47" s="229"/>
      <c r="B47" s="161"/>
      <c r="C47" s="234"/>
      <c r="D47" s="133" t="str">
        <f>_xlfn.IFNA(VLOOKUP('TKB CHIỀU'!D47,DS!$A:$B,2,0),"")</f>
        <v>NTN Liên</v>
      </c>
      <c r="E47" s="133" t="str">
        <f>_xlfn.IFNA(VLOOKUP('TKB CHIỀU'!E47,DS!$A:$B,2,0),"")</f>
        <v>NT Lan</v>
      </c>
      <c r="F47" s="133" t="str">
        <f>_xlfn.IFNA(VLOOKUP('TKB CHIỀU'!F47,DS!$A:$B,2,0),"")</f>
        <v>TT Hiền</v>
      </c>
      <c r="G47" s="133" t="str">
        <f>_xlfn.IFNA(VLOOKUP('TKB CHIỀU'!G47,DS!$A:$B,2,0),"")</f>
        <v>HTQ Lan</v>
      </c>
      <c r="H47" s="133" t="str">
        <f>_xlfn.IFNA(VLOOKUP('TKB CHIỀU'!H47,DS!$A:$B,2,0),"")</f>
        <v>LTH Quỳnh</v>
      </c>
      <c r="I47" s="133" t="str">
        <f>_xlfn.IFNA(VLOOKUP('TKB CHIỀU'!I47,DS!$A:$B,2,0),"")</f>
        <v>NT Vân</v>
      </c>
      <c r="J47" s="133" t="str">
        <f>_xlfn.IFNA(VLOOKUP('TKB CHIỀU'!J47,DS!$A:$B,2,0),"")</f>
        <v>NTP Lan A</v>
      </c>
      <c r="K47" s="133" t="str">
        <f>_xlfn.IFNA(VLOOKUP('TKB CHIỀU'!K47,DS!$A:$B,2,0),"")</f>
        <v>TX Điện</v>
      </c>
      <c r="L47" s="133" t="str">
        <f>_xlfn.IFNA(VLOOKUP('TKB CHIỀU'!L47,DS!$A:$B,2,0),"")</f>
        <v>LM Tâm</v>
      </c>
      <c r="M47" s="133" t="str">
        <f>_xlfn.IFNA(VLOOKUP('TKB CHIỀU'!M47,DS!$A:$B,2,0),"")</f>
        <v>NK Linh</v>
      </c>
      <c r="N47" s="133" t="str">
        <f>_xlfn.IFNA(VLOOKUP('TKB CHIỀU'!N47,DS!$A:$B,2,0),"")</f>
        <v>NTT Hạnh</v>
      </c>
      <c r="O47" s="133" t="str">
        <f>_xlfn.IFNA(VLOOKUP('TKB CHIỀU'!O47,DS!$A:$B,2,0),"")</f>
        <v>TTN Anh</v>
      </c>
      <c r="P47" s="133" t="str">
        <f>_xlfn.IFNA(VLOOKUP('TKB CHIỀU'!P47,DS!$A:$B,2,0),"")</f>
        <v>LT Phong</v>
      </c>
      <c r="Q47" s="134" t="str">
        <f>_xlfn.IFNA(VLOOKUP('TKB CHIỀU'!Q47,DS!$A:$B,2,0),"")</f>
        <v>NTH Mai</v>
      </c>
      <c r="R47" s="134" t="str">
        <f>_xlfn.IFNA(VLOOKUP('TKB CHIỀU'!R47,DS!$A:$B,2,0),"")</f>
        <v>PT Mai</v>
      </c>
      <c r="S47" s="134" t="str">
        <f>_xlfn.IFNA(VLOOKUP('TKB CHIỀU'!S47,DS!$A:$B,2,0),"")</f>
        <v>NT Hà</v>
      </c>
      <c r="T47" s="134" t="str">
        <f>_xlfn.IFNA(VLOOKUP('TKB CHIỀU'!T47,DS!$A:$B,2,0),"")</f>
        <v>PTL Anh</v>
      </c>
      <c r="U47" s="134" t="str">
        <f>_xlfn.IFNA(VLOOKUP('TKB CHIỀU'!U47,DS!$A:$B,2,0),"")</f>
        <v>TTH Giang</v>
      </c>
      <c r="V47" s="134" t="str">
        <f>_xlfn.IFNA(VLOOKUP('TKB CHIỀU'!V47,DS!$A:$B,2,0),"")</f>
        <v>BTH Trang</v>
      </c>
      <c r="W47" s="134" t="str">
        <f>_xlfn.IFNA(VLOOKUP('TKB CHIỀU'!W47,DS!$A:$B,2,0),"")</f>
        <v>NH Vi</v>
      </c>
      <c r="X47" s="134" t="str">
        <f>_xlfn.IFNA(VLOOKUP('TKB CHIỀU'!X47,DS!$A:$B,2,0),"")</f>
        <v>BTT Hương</v>
      </c>
      <c r="Y47" s="134" t="str">
        <f>_xlfn.IFNA(VLOOKUP('TKB CHIỀU'!Y47,DS!$A:$B,2,0),"")</f>
        <v>HT Hạnh</v>
      </c>
      <c r="Z47" s="134" t="str">
        <f>_xlfn.IFNA(VLOOKUP('TKB CHIỀU'!Z47,DS!$A:$B,2,0),"")</f>
        <v>NTM Thu</v>
      </c>
      <c r="AA47" s="134" t="str">
        <f>_xlfn.IFNA(VLOOKUP('TKB CHIỀU'!AA47,DS!$A:$B,2,0),"")</f>
        <v>ĐD Định</v>
      </c>
      <c r="AB47" s="134" t="str">
        <f>_xlfn.IFNA(VLOOKUP('TKB CHIỀU'!AB47,DS!$A:$B,2,0),"")</f>
        <v>HTH Quỳnh</v>
      </c>
      <c r="AC47" s="134" t="str">
        <f>_xlfn.IFNA(VLOOKUP('TKB CHIỀU'!AC47,DS!$A:$B,2,0),"")</f>
        <v>TT Loan</v>
      </c>
      <c r="AD47" s="134" t="str">
        <f>_xlfn.IFNA(VLOOKUP('TKB CHIỀU'!AD47,DS!$A:$B,2,0),"")</f>
        <v>KV Dũng</v>
      </c>
      <c r="AE47" s="134" t="str">
        <f>_xlfn.IFNA(VLOOKUP('TKB CHIỀU'!AE47,DS!$A:$B,2,0),"")</f>
        <v>NT Tùng</v>
      </c>
      <c r="AF47" s="134" t="str">
        <f>_xlfn.IFNA(VLOOKUP('TKB CHIỀU'!AF47,DS!$A:$B,2,0),"")</f>
        <v>LT Loan</v>
      </c>
      <c r="AG47" s="134" t="str">
        <f>_xlfn.IFNA(VLOOKUP('TKB CHIỀU'!AG47,DS!$A:$B,2,0),"")</f>
        <v>LT Hương</v>
      </c>
      <c r="AH47" s="134" t="str">
        <f>_xlfn.IFNA(VLOOKUP('TKB CHIỀU'!AH47,DS!$A:$B,2,0),"")</f>
        <v>ĐTN Hà</v>
      </c>
      <c r="AI47" s="134" t="str">
        <f>_xlfn.IFNA(VLOOKUP('TKB CHIỀU'!AI47,DS!$A:$B,2,0),"")</f>
        <v>NTT Huyền</v>
      </c>
      <c r="AJ47" s="134" t="str">
        <f>_xlfn.IFNA(VLOOKUP('TKB CHIỀU'!AJ47,DS!$A:$B,2,0),"")</f>
        <v>PH Minh</v>
      </c>
      <c r="AK47" s="134" t="str">
        <f>_xlfn.IFNA(VLOOKUP('TKB CHIỀU'!AK47,DS!$A:$B,2,0),"")</f>
        <v>ĐT Thủy</v>
      </c>
      <c r="AL47" s="134" t="str">
        <f>_xlfn.IFNA(VLOOKUP('TKB CHIỀU'!AL47,DS!$A:$B,2,0),"")</f>
        <v>ĐT Hà</v>
      </c>
      <c r="AM47" s="134" t="str">
        <f>_xlfn.IFNA(VLOOKUP('TKB CHIỀU'!AM47,DS!$A:$B,2,0),"")</f>
        <v>NT Tâm</v>
      </c>
      <c r="AN47" s="134" t="str">
        <f>_xlfn.IFNA(VLOOKUP('TKB CHIỀU'!AN47,DS!$A:$B,2,0),"")</f>
        <v>TTT Hằng</v>
      </c>
      <c r="AO47" s="134" t="str">
        <f>_xlfn.IFNA(VLOOKUP('TKB CHIỀU'!AO47,DS!$A:$B,2,0),"")</f>
        <v>NT Hải</v>
      </c>
      <c r="AP47" s="134" t="str">
        <f>_xlfn.IFNA(VLOOKUP('TKB CHIỀU'!AP47,DS!$A:$B,2,0),"")</f>
        <v>DT Dung</v>
      </c>
      <c r="AQ47" s="135" t="str">
        <f>_xlfn.IFNA(VLOOKUP('TKB CHIỀU'!AQ47,DS!$A:$B,2,0),"")</f>
        <v>LT Thoa</v>
      </c>
      <c r="AR47" s="134" t="str">
        <f>_xlfn.IFNA(VLOOKUP('TKB CHIỀU'!AR47,DS!$A:$B,2,0),"")</f>
        <v>NH Thúy</v>
      </c>
      <c r="AS47" s="134" t="str">
        <f>_xlfn.IFNA(VLOOKUP('TKB CHIỀU'!AS47,DS!$A:$B,2,0),"")</f>
        <v>CK Đức</v>
      </c>
    </row>
    <row r="48" spans="1:45">
      <c r="A48" s="229"/>
      <c r="B48" s="66">
        <v>3</v>
      </c>
      <c r="C48" s="235" t="s">
        <v>162</v>
      </c>
      <c r="D48" s="131" t="str">
        <f>'TKB CHIỀU'!D48</f>
        <v>RKNTD NN&amp;LG</v>
      </c>
      <c r="E48" s="131" t="str">
        <f>'TKB CHIỀU'!E48</f>
        <v>NGỮ VĂN</v>
      </c>
      <c r="F48" s="131" t="str">
        <f>'TKB CHIỀU'!F48</f>
        <v>TOÁN</v>
      </c>
      <c r="G48" s="131" t="str">
        <f>'TKB CHIỀU'!G48</f>
        <v>NĂNG KHIẾU</v>
      </c>
      <c r="H48" s="131" t="str">
        <f>'TKB CHIỀU'!H48</f>
        <v>TOÁN</v>
      </c>
      <c r="I48" s="131" t="str">
        <f>'TKB CHIỀU'!I48</f>
        <v>TIẾNG ANH</v>
      </c>
      <c r="J48" s="131" t="str">
        <f>'TKB CHIỀU'!J48</f>
        <v>TIẾNG ANH</v>
      </c>
      <c r="K48" s="131" t="str">
        <f>'TKB CHIỀU'!K48</f>
        <v>NGỮ VĂN</v>
      </c>
      <c r="L48" s="131" t="str">
        <f>'TKB CHIỀU'!L48</f>
        <v>LSĐL-S</v>
      </c>
      <c r="M48" s="131" t="str">
        <f>'TKB CHIỀU'!M48</f>
        <v>NĂNG KHIẾU</v>
      </c>
      <c r="N48" s="131" t="str">
        <f>'TKB CHIỀU'!N48</f>
        <v>HĐTN-HN</v>
      </c>
      <c r="O48" s="131" t="str">
        <f>'TKB CHIỀU'!O48</f>
        <v>GD STEM</v>
      </c>
      <c r="P48" s="131" t="str">
        <f>'TKB CHIỀU'!P48</f>
        <v>THƯ VIỆN</v>
      </c>
      <c r="Q48" s="136" t="str">
        <f>'TKB CHIỀU'!Q48</f>
        <v>TOÁN</v>
      </c>
      <c r="R48" s="136" t="str">
        <f>'TKB CHIỀU'!R48</f>
        <v>THƯ VIỆN</v>
      </c>
      <c r="S48" s="136" t="str">
        <f>'TKB CHIỀU'!S48</f>
        <v>GDĐP</v>
      </c>
      <c r="T48" s="136" t="str">
        <f>'TKB CHIỀU'!T48</f>
        <v>GD STEM</v>
      </c>
      <c r="U48" s="136" t="str">
        <f>'TKB CHIỀU'!U48</f>
        <v>LSĐL-Đ</v>
      </c>
      <c r="V48" s="136" t="str">
        <f>'TKB CHIỀU'!V48</f>
        <v>RKNTD NN&amp;LG</v>
      </c>
      <c r="W48" s="136" t="str">
        <f>'TKB CHIỀU'!W48</f>
        <v>KHTN-H</v>
      </c>
      <c r="X48" s="136" t="str">
        <f>'TKB CHIỀU'!X48</f>
        <v>RKN TƯ DUY</v>
      </c>
      <c r="Y48" s="136" t="str">
        <f>'TKB CHIỀU'!Y48</f>
        <v>THƯ VIỆN</v>
      </c>
      <c r="Z48" s="136" t="str">
        <f>'TKB CHIỀU'!Z48</f>
        <v>NGỮ VĂN</v>
      </c>
      <c r="AA48" s="136" t="str">
        <f>'TKB CHIỀU'!AA48</f>
        <v>RKN TƯ DUY</v>
      </c>
      <c r="AB48" s="136" t="str">
        <f>'TKB CHIỀU'!AB48</f>
        <v>RKN TƯ DUY</v>
      </c>
      <c r="AC48" s="136" t="str">
        <f>'TKB CHIỀU'!AC48</f>
        <v>LSĐL-Đ</v>
      </c>
      <c r="AD48" s="136" t="str">
        <f>'TKB CHIỀU'!AD48</f>
        <v>NGỮ VĂN</v>
      </c>
      <c r="AE48" s="136" t="str">
        <f>'TKB CHIỀU'!AE48</f>
        <v>NĂNG KHIẾU</v>
      </c>
      <c r="AF48" s="136" t="str">
        <f>'TKB CHIỀU'!AF48</f>
        <v>TIẾNG ANH</v>
      </c>
      <c r="AG48" s="136" t="str">
        <f>'TKB CHIỀU'!AG48</f>
        <v>GDTC</v>
      </c>
      <c r="AH48" s="136" t="str">
        <f>'TKB CHIỀU'!AH48</f>
        <v>TIN HỌC</v>
      </c>
      <c r="AI48" s="136" t="str">
        <f>'TKB CHIỀU'!AI48</f>
        <v>NT - NHẠC</v>
      </c>
      <c r="AJ48" s="136" t="str">
        <f>'TKB CHIỀU'!AJ48</f>
        <v>KHTN-L</v>
      </c>
      <c r="AK48" s="136" t="str">
        <f>'TKB CHIỀU'!AK48</f>
        <v>GDCD</v>
      </c>
      <c r="AL48" s="136" t="str">
        <f>'TKB CHIỀU'!AL48</f>
        <v>NT - NHẠC</v>
      </c>
      <c r="AM48" s="136" t="str">
        <f>'TKB CHIỀU'!AM48</f>
        <v>KHTN-H</v>
      </c>
      <c r="AN48" s="136" t="str">
        <f>'TKB CHIỀU'!AN48</f>
        <v>TOÁN</v>
      </c>
      <c r="AO48" s="136" t="str">
        <f>'TKB CHIỀU'!AO48</f>
        <v>TIẾNG ANH</v>
      </c>
      <c r="AP48" s="132" t="str">
        <f>'TKB CHIỀU'!AP48</f>
        <v>CÔNG NGHỆ</v>
      </c>
      <c r="AQ48" s="137" t="str">
        <f>'TKB CHIỀU'!AQ48</f>
        <v>GDTC</v>
      </c>
      <c r="AR48" s="136" t="str">
        <f>'TKB CHIỀU'!AR48</f>
        <v>GDĐP</v>
      </c>
      <c r="AS48" s="136" t="str">
        <f>'TKB CHIỀU'!AS48</f>
        <v>TIẾNG PHÁP</v>
      </c>
    </row>
    <row r="49" spans="1:45">
      <c r="A49" s="229"/>
      <c r="B49" s="161"/>
      <c r="C49" s="234"/>
      <c r="D49" s="133" t="str">
        <f>_xlfn.IFNA(VLOOKUP('TKB CHIỀU'!D49,DS!$A:$B,2,0),"")</f>
        <v>BTT Hương</v>
      </c>
      <c r="E49" s="133" t="str">
        <f>_xlfn.IFNA(VLOOKUP('TKB CHIỀU'!E49,DS!$A:$B,2,0),"")</f>
        <v>VB Hạnh</v>
      </c>
      <c r="F49" s="133" t="str">
        <f>_xlfn.IFNA(VLOOKUP('TKB CHIỀU'!F49,DS!$A:$B,2,0),"")</f>
        <v>NT Kỳ</v>
      </c>
      <c r="G49" s="133" t="str">
        <f>_xlfn.IFNA(VLOOKUP('TKB CHIỀU'!G49,DS!$A:$B,2,0),"")</f>
        <v>NT Lan</v>
      </c>
      <c r="H49" s="133" t="str">
        <f>_xlfn.IFNA(VLOOKUP('TKB CHIỀU'!H49,DS!$A:$B,2,0),"")</f>
        <v>TX Điện</v>
      </c>
      <c r="I49" s="133" t="str">
        <f>_xlfn.IFNA(VLOOKUP('TKB CHIỀU'!I49,DS!$A:$B,2,0),"")</f>
        <v>ĐTN Hà</v>
      </c>
      <c r="J49" s="133" t="str">
        <f>_xlfn.IFNA(VLOOKUP('TKB CHIỀU'!J49,DS!$A:$B,2,0),"")</f>
        <v>TT Hiền</v>
      </c>
      <c r="K49" s="133" t="str">
        <f>_xlfn.IFNA(VLOOKUP('TKB CHIỀU'!K49,DS!$A:$B,2,0),"")</f>
        <v>TTM Hương</v>
      </c>
      <c r="L49" s="133" t="str">
        <f>_xlfn.IFNA(VLOOKUP('TKB CHIỀU'!L49,DS!$A:$B,2,0),"")</f>
        <v>ĐT Năng</v>
      </c>
      <c r="M49" s="133" t="str">
        <f>_xlfn.IFNA(VLOOKUP('TKB CHIỀU'!M49,DS!$A:$B,2,0),"")</f>
        <v>LT Phong</v>
      </c>
      <c r="N49" s="133" t="str">
        <f>_xlfn.IFNA(VLOOKUP('TKB CHIỀU'!N49,DS!$A:$B,2,0),"")</f>
        <v>HTM Hương</v>
      </c>
      <c r="O49" s="133" t="str">
        <f>_xlfn.IFNA(VLOOKUP('TKB CHIỀU'!O49,DS!$A:$B,2,0),"")</f>
        <v>TT Loan</v>
      </c>
      <c r="P49" s="133" t="str">
        <f>_xlfn.IFNA(VLOOKUP('TKB CHIỀU'!P49,DS!$A:$B,2,0),"")</f>
        <v>NTT Đông</v>
      </c>
      <c r="Q49" s="134" t="str">
        <f>_xlfn.IFNA(VLOOKUP('TKB CHIỀU'!Q49,DS!$A:$B,2,0),"")</f>
        <v>LM Tâm</v>
      </c>
      <c r="R49" s="134" t="str">
        <f>_xlfn.IFNA(VLOOKUP('TKB CHIỀU'!R49,DS!$A:$B,2,0),"")</f>
        <v>NT Tùng</v>
      </c>
      <c r="S49" s="134" t="str">
        <f>_xlfn.IFNA(VLOOKUP('TKB CHIỀU'!S49,DS!$A:$B,2,0),"")</f>
        <v>LH Lan</v>
      </c>
      <c r="T49" s="134" t="str">
        <f>_xlfn.IFNA(VLOOKUP('TKB CHIỀU'!T49,DS!$A:$B,2,0),"")</f>
        <v>HTH Quỳnh</v>
      </c>
      <c r="U49" s="134" t="str">
        <f>_xlfn.IFNA(VLOOKUP('TKB CHIỀU'!U49,DS!$A:$B,2,0),"")</f>
        <v>ĐD Định</v>
      </c>
      <c r="V49" s="134" t="str">
        <f>_xlfn.IFNA(VLOOKUP('TKB CHIỀU'!V49,DS!$A:$B,2,0),"")</f>
        <v>TT Thuỳ</v>
      </c>
      <c r="W49" s="134" t="str">
        <f>_xlfn.IFNA(VLOOKUP('TKB CHIỀU'!W49,DS!$A:$B,2,0),"")</f>
        <v>BTH Trang</v>
      </c>
      <c r="X49" s="134" t="str">
        <f>_xlfn.IFNA(VLOOKUP('TKB CHIỀU'!X49,DS!$A:$B,2,0),"")</f>
        <v>PQ Linh</v>
      </c>
      <c r="Y49" s="134" t="str">
        <f>_xlfn.IFNA(VLOOKUP('TKB CHIỀU'!Y49,DS!$A:$B,2,0),"")</f>
        <v>PT Mai</v>
      </c>
      <c r="Z49" s="134" t="str">
        <f>_xlfn.IFNA(VLOOKUP('TKB CHIỀU'!Z49,DS!$A:$B,2,0),"")</f>
        <v>NH Vi</v>
      </c>
      <c r="AA49" s="134" t="str">
        <f>_xlfn.IFNA(VLOOKUP('TKB CHIỀU'!AA49,DS!$A:$B,2,0),"")</f>
        <v>HTQ Lan</v>
      </c>
      <c r="AB49" s="134" t="str">
        <f>_xlfn.IFNA(VLOOKUP('TKB CHIỀU'!AB49,DS!$A:$B,2,0),"")</f>
        <v>NT Hà</v>
      </c>
      <c r="AC49" s="134" t="str">
        <f>_xlfn.IFNA(VLOOKUP('TKB CHIỀU'!AC49,DS!$A:$B,2,0),"")</f>
        <v>ĐT Hà</v>
      </c>
      <c r="AD49" s="134" t="str">
        <f>_xlfn.IFNA(VLOOKUP('TKB CHIỀU'!AD49,DS!$A:$B,2,0),"")</f>
        <v>NT Nga</v>
      </c>
      <c r="AE49" s="134" t="str">
        <f>_xlfn.IFNA(VLOOKUP('TKB CHIỀU'!AE49,DS!$A:$B,2,0),"")</f>
        <v>NTP Lan TD</v>
      </c>
      <c r="AF49" s="134" t="str">
        <f>_xlfn.IFNA(VLOOKUP('TKB CHIỀU'!AF49,DS!$A:$B,2,0),"")</f>
        <v>TTH Giang</v>
      </c>
      <c r="AG49" s="134" t="str">
        <f>_xlfn.IFNA(VLOOKUP('TKB CHIỀU'!AG49,DS!$A:$B,2,0),"")</f>
        <v>KV Dũng</v>
      </c>
      <c r="AH49" s="134" t="str">
        <f>_xlfn.IFNA(VLOOKUP('TKB CHIỀU'!AH49,DS!$A:$B,2,0),"")</f>
        <v>LP Thảo</v>
      </c>
      <c r="AI49" s="134" t="str">
        <f>_xlfn.IFNA(VLOOKUP('TKB CHIỀU'!AI49,DS!$A:$B,2,0),"")</f>
        <v>NMT Linh</v>
      </c>
      <c r="AJ49" s="134" t="str">
        <f>_xlfn.IFNA(VLOOKUP('TKB CHIỀU'!AJ49,DS!$A:$B,2,0),"")</f>
        <v>LT Loan</v>
      </c>
      <c r="AK49" s="134" t="str">
        <f>_xlfn.IFNA(VLOOKUP('TKB CHIỀU'!AK49,DS!$A:$B,2,0),"")</f>
        <v>TH Nhung</v>
      </c>
      <c r="AL49" s="134" t="str">
        <f>_xlfn.IFNA(VLOOKUP('TKB CHIỀU'!AL49,DS!$A:$B,2,0),"")</f>
        <v>NTH Ngọc</v>
      </c>
      <c r="AM49" s="134" t="str">
        <f>_xlfn.IFNA(VLOOKUP('TKB CHIỀU'!AM49,DS!$A:$B,2,0),"")</f>
        <v>NTT Huyền</v>
      </c>
      <c r="AN49" s="134" t="str">
        <f>_xlfn.IFNA(VLOOKUP('TKB CHIỀU'!AN49,DS!$A:$B,2,0),"")</f>
        <v>NT Vân</v>
      </c>
      <c r="AO49" s="134" t="str">
        <f>_xlfn.IFNA(VLOOKUP('TKB CHIỀU'!AO49,DS!$A:$B,2,0),"")</f>
        <v>NT Hải</v>
      </c>
      <c r="AP49" s="134" t="str">
        <f>_xlfn.IFNA(VLOOKUP('TKB CHIỀU'!AP49,DS!$A:$B,2,0),"")</f>
        <v>NH Thúy</v>
      </c>
      <c r="AQ49" s="135" t="str">
        <f>_xlfn.IFNA(VLOOKUP('TKB CHIỀU'!AQ49,DS!$A:$B,2,0),"")</f>
        <v>DT Dung</v>
      </c>
      <c r="AR49" s="134" t="str">
        <f>_xlfn.IFNA(VLOOKUP('TKB CHIỀU'!AR49,DS!$A:$B,2,0),"")</f>
        <v>NTP Lan A</v>
      </c>
      <c r="AS49" s="134" t="str">
        <f>_xlfn.IFNA(VLOOKUP('TKB CHIỀU'!AS49,DS!$A:$B,2,0),"")</f>
        <v>CK Đức</v>
      </c>
    </row>
    <row r="50" spans="1:45">
      <c r="A50" s="229"/>
      <c r="B50" s="66">
        <v>4</v>
      </c>
      <c r="C50" s="235" t="s">
        <v>164</v>
      </c>
      <c r="D50" s="131" t="str">
        <f>'TKB CHIỀU'!D50</f>
        <v>LSĐL-S</v>
      </c>
      <c r="E50" s="131" t="str">
        <f>'TKB CHIỀU'!E50</f>
        <v>RKNTD NN&amp;LG</v>
      </c>
      <c r="F50" s="131" t="str">
        <f>'TKB CHIỀU'!F50</f>
        <v>NGỮ VĂN</v>
      </c>
      <c r="G50" s="131" t="str">
        <f>'TKB CHIỀU'!G50</f>
        <v>RKNTD NN&amp;LG</v>
      </c>
      <c r="H50" s="131" t="str">
        <f>'TKB CHIỀU'!H50</f>
        <v>GD STEM</v>
      </c>
      <c r="I50" s="131" t="str">
        <f>'TKB CHIỀU'!I50</f>
        <v>RKN TƯ DUY</v>
      </c>
      <c r="J50" s="131" t="str">
        <f>'TKB CHIỀU'!J50</f>
        <v>TOÁN</v>
      </c>
      <c r="K50" s="131" t="str">
        <f>'TKB CHIỀU'!K50</f>
        <v>THƯ VIỆN</v>
      </c>
      <c r="L50" s="131" t="str">
        <f>'TKB CHIỀU'!L50</f>
        <v>GD STEM</v>
      </c>
      <c r="M50" s="131" t="str">
        <f>'TKB CHIỀU'!M50</f>
        <v>TIẾNG ANH</v>
      </c>
      <c r="N50" s="131" t="str">
        <f>'TKB CHIỀU'!N50</f>
        <v>GDĐP</v>
      </c>
      <c r="O50" s="131" t="str">
        <f>'TKB CHIỀU'!O50</f>
        <v>TIẾNG ANH</v>
      </c>
      <c r="P50" s="131" t="str">
        <f>'TKB CHIỀU'!P50</f>
        <v>HĐTN-HN</v>
      </c>
      <c r="Q50" s="136" t="str">
        <f>'TKB CHIỀU'!Q50</f>
        <v>TIN HỌC</v>
      </c>
      <c r="R50" s="132" t="str">
        <f>'TKB CHIỀU'!R50</f>
        <v>HĐTN-HN</v>
      </c>
      <c r="S50" s="136" t="str">
        <f>'TKB CHIỀU'!S50</f>
        <v>HĐTN-HN</v>
      </c>
      <c r="T50" s="136" t="str">
        <f>'TKB CHIỀU'!T50</f>
        <v>HĐTN-HN</v>
      </c>
      <c r="U50" s="136" t="str">
        <f>'TKB CHIỀU'!U50</f>
        <v>HĐTN-HN</v>
      </c>
      <c r="V50" s="136" t="str">
        <f>'TKB CHIỀU'!V50</f>
        <v>HĐTN-HN</v>
      </c>
      <c r="W50" s="136" t="str">
        <f>'TKB CHIỀU'!W50</f>
        <v>HĐTN-HN</v>
      </c>
      <c r="X50" s="132" t="str">
        <f>'TKB CHIỀU'!X50</f>
        <v>HĐTN-HN</v>
      </c>
      <c r="Y50" s="136" t="str">
        <f>'TKB CHIỀU'!Y50</f>
        <v>HĐTN-HN</v>
      </c>
      <c r="Z50" s="136" t="str">
        <f>'TKB CHIỀU'!Z50</f>
        <v>RKN NN&amp;LD</v>
      </c>
      <c r="AA50" s="136" t="str">
        <f>'TKB CHIỀU'!AA50</f>
        <v>HĐTN-HN</v>
      </c>
      <c r="AB50" s="136" t="str">
        <f>'TKB CHIỀU'!AB50</f>
        <v>HĐTN-HN</v>
      </c>
      <c r="AC50" s="136" t="str">
        <f>'TKB CHIỀU'!AC50</f>
        <v>HĐTN-HN</v>
      </c>
      <c r="AD50" s="136" t="str">
        <f>'TKB CHIỀU'!AD50</f>
        <v>HĐTN-HN</v>
      </c>
      <c r="AE50" s="132" t="str">
        <f>'TKB CHIỀU'!AE50</f>
        <v>HĐTN-HN</v>
      </c>
      <c r="AF50" s="136" t="str">
        <f>'TKB CHIỀU'!AF50</f>
        <v>TIN HỌC</v>
      </c>
      <c r="AG50" s="136" t="str">
        <f>'TKB CHIỀU'!AG50</f>
        <v>TIẾNG ANH</v>
      </c>
      <c r="AH50" s="136" t="str">
        <f>'TKB CHIỀU'!AH50</f>
        <v>LSĐL-Đ</v>
      </c>
      <c r="AI50" s="136" t="str">
        <f>'TKB CHIỀU'!AI50</f>
        <v>GDCD</v>
      </c>
      <c r="AJ50" s="136" t="str">
        <f>'TKB CHIỀU'!AJ50</f>
        <v>CÔNG NGHỆ</v>
      </c>
      <c r="AK50" s="136" t="str">
        <f>'TKB CHIỀU'!AK50</f>
        <v>KHTN-H</v>
      </c>
      <c r="AL50" s="136" t="str">
        <f>'TKB CHIỀU'!AL50</f>
        <v>TOÁN</v>
      </c>
      <c r="AM50" s="132" t="str">
        <f>'TKB CHIỀU'!AM50</f>
        <v>KHTN-S</v>
      </c>
      <c r="AN50" s="132" t="str">
        <f>'TKB CHIỀU'!AN50</f>
        <v>GDCD</v>
      </c>
      <c r="AO50" s="132" t="str">
        <f>'TKB CHIỀU'!AO50</f>
        <v>LSĐL - S</v>
      </c>
      <c r="AP50" s="132" t="str">
        <f>'TKB CHIỀU'!AP50</f>
        <v>LSĐL-Đ</v>
      </c>
      <c r="AQ50" s="140" t="str">
        <f>'TKB CHIỀU'!AQ50</f>
        <v>NT - NHẠC</v>
      </c>
      <c r="AR50" s="136" t="str">
        <f>'TKB CHIỀU'!AR50</f>
        <v>NT - NHẠC</v>
      </c>
      <c r="AS50" s="136">
        <f>'TKB CHIỀU'!AS50</f>
        <v>0</v>
      </c>
    </row>
    <row r="51" spans="1:45">
      <c r="A51" s="229"/>
      <c r="B51" s="161"/>
      <c r="C51" s="234"/>
      <c r="D51" s="133" t="str">
        <f>_xlfn.IFNA(VLOOKUP('TKB CHIỀU'!D51,DS!$A:$B,2,0),"")</f>
        <v>ĐT Năng</v>
      </c>
      <c r="E51" s="133" t="str">
        <f>_xlfn.IFNA(VLOOKUP('TKB CHIỀU'!E51,DS!$A:$B,2,0),"")</f>
        <v>VB Hạnh</v>
      </c>
      <c r="F51" s="133" t="str">
        <f>_xlfn.IFNA(VLOOKUP('TKB CHIỀU'!F51,DS!$A:$B,2,0),"")</f>
        <v>TTN Anh</v>
      </c>
      <c r="G51" s="133" t="str">
        <f>_xlfn.IFNA(VLOOKUP('TKB CHIỀU'!G51,DS!$A:$B,2,0),"")</f>
        <v>NTT Thủy Đ</v>
      </c>
      <c r="H51" s="133" t="str">
        <f>_xlfn.IFNA(VLOOKUP('TKB CHIỀU'!H51,DS!$A:$B,2,0),"")</f>
        <v>NTT Huyền</v>
      </c>
      <c r="I51" s="133" t="str">
        <f>_xlfn.IFNA(VLOOKUP('TKB CHIỀU'!I51,DS!$A:$B,2,0),"")</f>
        <v>NT Vân</v>
      </c>
      <c r="J51" s="133" t="str">
        <f>_xlfn.IFNA(VLOOKUP('TKB CHIỀU'!J51,DS!$A:$B,2,0),"")</f>
        <v>NK Linh</v>
      </c>
      <c r="K51" s="133" t="str">
        <f>_xlfn.IFNA(VLOOKUP('TKB CHIỀU'!K51,DS!$A:$B,2,0),"")</f>
        <v>BTH Trang</v>
      </c>
      <c r="L51" s="133" t="str">
        <f>_xlfn.IFNA(VLOOKUP('TKB CHIỀU'!L51,DS!$A:$B,2,0),"")</f>
        <v>NS Tùng</v>
      </c>
      <c r="M51" s="133" t="str">
        <f>_xlfn.IFNA(VLOOKUP('TKB CHIỀU'!M51,DS!$A:$B,2,0),"")</f>
        <v>ĐTN Hà</v>
      </c>
      <c r="N51" s="133" t="str">
        <f>_xlfn.IFNA(VLOOKUP('TKB CHIỀU'!N51,DS!$A:$B,2,0),"")</f>
        <v>TTM Hương</v>
      </c>
      <c r="O51" s="133" t="str">
        <f>_xlfn.IFNA(VLOOKUP('TKB CHIỀU'!O51,DS!$A:$B,2,0),"")</f>
        <v>HD Vy</v>
      </c>
      <c r="P51" s="133" t="str">
        <f>_xlfn.IFNA(VLOOKUP('TKB CHIỀU'!P51,DS!$A:$B,2,0),"")</f>
        <v>NT Kỳ</v>
      </c>
      <c r="Q51" s="134" t="str">
        <f>_xlfn.IFNA(VLOOKUP('TKB CHIỀU'!Q51,DS!$A:$B,2,0),"")</f>
        <v>LM Tâm</v>
      </c>
      <c r="R51" s="134" t="str">
        <f>_xlfn.IFNA(VLOOKUP('TKB CHIỀU'!R51,DS!$A:$B,2,0),"")</f>
        <v>CK Đức</v>
      </c>
      <c r="S51" s="134" t="str">
        <f>_xlfn.IFNA(VLOOKUP('TKB CHIỀU'!S51,DS!$A:$B,2,0),"")</f>
        <v>LH Lan</v>
      </c>
      <c r="T51" s="134" t="str">
        <f>_xlfn.IFNA(VLOOKUP('TKB CHIỀU'!T51,DS!$A:$B,2,0),"")</f>
        <v>PTT Thủy</v>
      </c>
      <c r="U51" s="134" t="str">
        <f>_xlfn.IFNA(VLOOKUP('TKB CHIỀU'!U51,DS!$A:$B,2,0),"")</f>
        <v>TTH Giang</v>
      </c>
      <c r="V51" s="134" t="str">
        <f>_xlfn.IFNA(VLOOKUP('TKB CHIỀU'!V51,DS!$A:$B,2,0),"")</f>
        <v>TT Thuỳ</v>
      </c>
      <c r="W51" s="134" t="str">
        <f>_xlfn.IFNA(VLOOKUP('TKB CHIỀU'!W51,DS!$A:$B,2,0),"")</f>
        <v>VNT Trang</v>
      </c>
      <c r="X51" s="134" t="str">
        <f>_xlfn.IFNA(VLOOKUP('TKB CHIỀU'!X51,DS!$A:$B,2,0),"")</f>
        <v>PQ Linh</v>
      </c>
      <c r="Y51" s="134" t="str">
        <f>_xlfn.IFNA(VLOOKUP('TKB CHIỀU'!Y51,DS!$A:$B,2,0),"")</f>
        <v>HT Hạnh</v>
      </c>
      <c r="Z51" s="134" t="str">
        <f>_xlfn.IFNA(VLOOKUP('TKB CHIỀU'!Z51,DS!$A:$B,2,0),"")</f>
        <v>NH Vi</v>
      </c>
      <c r="AA51" s="134" t="str">
        <f>_xlfn.IFNA(VLOOKUP('TKB CHIỀU'!AA51,DS!$A:$B,2,0),"")</f>
        <v>HTQ Lan</v>
      </c>
      <c r="AB51" s="134" t="str">
        <f>_xlfn.IFNA(VLOOKUP('TKB CHIỀU'!AB51,DS!$A:$B,2,0),"")</f>
        <v>NT Hà</v>
      </c>
      <c r="AC51" s="134" t="str">
        <f>_xlfn.IFNA(VLOOKUP('TKB CHIỀU'!AC51,DS!$A:$B,2,0),"")</f>
        <v>NTT Hạnh</v>
      </c>
      <c r="AD51" s="134" t="str">
        <f>_xlfn.IFNA(VLOOKUP('TKB CHIỀU'!AD51,DS!$A:$B,2,0),"")</f>
        <v>NT Nga</v>
      </c>
      <c r="AE51" s="134" t="str">
        <f>_xlfn.IFNA(VLOOKUP('TKB CHIỀU'!AE51,DS!$A:$B,2,0),"")</f>
        <v>CTM Tâm</v>
      </c>
      <c r="AF51" s="134" t="str">
        <f>_xlfn.IFNA(VLOOKUP('TKB CHIỀU'!AF51,DS!$A:$B,2,0),"")</f>
        <v>LP Thảo</v>
      </c>
      <c r="AG51" s="134" t="str">
        <f>_xlfn.IFNA(VLOOKUP('TKB CHIỀU'!AG51,DS!$A:$B,2,0),"")</f>
        <v>LTT Hà</v>
      </c>
      <c r="AH51" s="134" t="str">
        <f>_xlfn.IFNA(VLOOKUP('TKB CHIỀU'!AH51,DS!$A:$B,2,0),"")</f>
        <v>ĐT Hà</v>
      </c>
      <c r="AI51" s="134" t="str">
        <f>_xlfn.IFNA(VLOOKUP('TKB CHIỀU'!AI51,DS!$A:$B,2,0),"")</f>
        <v>TH Nhung</v>
      </c>
      <c r="AJ51" s="134" t="str">
        <f>_xlfn.IFNA(VLOOKUP('TKB CHIỀU'!AJ51,DS!$A:$B,2,0),"")</f>
        <v>NH Thúy</v>
      </c>
      <c r="AK51" s="134" t="str">
        <f>_xlfn.IFNA(VLOOKUP('TKB CHIỀU'!AK51,DS!$A:$B,2,0),"")</f>
        <v>PT Mai</v>
      </c>
      <c r="AL51" s="134" t="str">
        <f>_xlfn.IFNA(VLOOKUP('TKB CHIỀU'!AL51,DS!$A:$B,2,0),"")</f>
        <v>PH Minh</v>
      </c>
      <c r="AM51" s="134" t="str">
        <f>_xlfn.IFNA(VLOOKUP('TKB CHIỀU'!AM51,DS!$A:$B,2,0),"")</f>
        <v>PTN Trâm</v>
      </c>
      <c r="AN51" s="134" t="str">
        <f>_xlfn.IFNA(VLOOKUP('TKB CHIỀU'!AN51,DS!$A:$B,2,0),"")</f>
        <v>LTH Quỳnh</v>
      </c>
      <c r="AO51" s="134" t="str">
        <f>_xlfn.IFNA(VLOOKUP('TKB CHIỀU'!AO51,DS!$A:$B,2,0),"")</f>
        <v>LT Thoa</v>
      </c>
      <c r="AP51" s="134" t="str">
        <f>_xlfn.IFNA(VLOOKUP('TKB CHIỀU'!AP51,DS!$A:$B,2,0),"")</f>
        <v>ĐD Định</v>
      </c>
      <c r="AQ51" s="135" t="str">
        <f>_xlfn.IFNA(VLOOKUP('TKB CHIỀU'!AQ51,DS!$A:$B,2,0),"")</f>
        <v>NTH Ngọc</v>
      </c>
      <c r="AR51" s="134" t="str">
        <f>_xlfn.IFNA(VLOOKUP('TKB CHIỀU'!AR51,DS!$A:$B,2,0),"")</f>
        <v>NMT Linh</v>
      </c>
      <c r="AS51" s="134" t="str">
        <f>_xlfn.IFNA(VLOOKUP('TKB CHIỀU'!AS51,DS!$A:$B,2,0),"")</f>
        <v/>
      </c>
    </row>
    <row r="52" spans="1:45">
      <c r="A52" s="229"/>
      <c r="B52" s="66">
        <v>5</v>
      </c>
      <c r="C52" s="235" t="s">
        <v>166</v>
      </c>
      <c r="D52" s="131" t="str">
        <f>'TKB CHIỀU'!D52</f>
        <v>HĐTN-HN</v>
      </c>
      <c r="E52" s="131" t="str">
        <f>'TKB CHIỀU'!E52</f>
        <v>HĐTN-HN</v>
      </c>
      <c r="F52" s="131" t="str">
        <f>'TKB CHIỀU'!F52</f>
        <v>HĐTN-HN</v>
      </c>
      <c r="G52" s="131" t="str">
        <f>'TKB CHIỀU'!G52</f>
        <v>HĐTN-HN</v>
      </c>
      <c r="H52" s="131" t="str">
        <f>'TKB CHIỀU'!H52</f>
        <v>HĐTN-HN</v>
      </c>
      <c r="I52" s="131" t="str">
        <f>'TKB CHIỀU'!I52</f>
        <v>HĐTN-HN</v>
      </c>
      <c r="J52" s="131" t="str">
        <f>'TKB CHIỀU'!J52</f>
        <v>HĐTN-HN</v>
      </c>
      <c r="K52" s="131" t="str">
        <f>'TKB CHIỀU'!K52</f>
        <v>HĐTN-HN</v>
      </c>
      <c r="L52" s="131" t="str">
        <f>'TKB CHIỀU'!L52</f>
        <v>HĐTN-HN</v>
      </c>
      <c r="M52" s="131" t="str">
        <f>'TKB CHIỀU'!M52</f>
        <v>HĐTN-HN</v>
      </c>
      <c r="N52" s="131" t="str">
        <f>'TKB CHIỀU'!N52</f>
        <v>HĐTN-HN</v>
      </c>
      <c r="O52" s="131" t="str">
        <f>'TKB CHIỀU'!O52</f>
        <v>HĐTN-HN</v>
      </c>
      <c r="P52" s="131" t="str">
        <f>'TKB CHIỀU'!P52</f>
        <v>HĐTN-HN</v>
      </c>
      <c r="Q52" s="136" t="str">
        <f>'TKB CHIỀU'!Q52</f>
        <v>HĐTN-HN</v>
      </c>
      <c r="R52" s="136" t="str">
        <f>'TKB CHIỀU'!R52</f>
        <v>HĐTN-HN</v>
      </c>
      <c r="S52" s="136">
        <f>'TKB CHIỀU'!S52</f>
        <v>0</v>
      </c>
      <c r="T52" s="136">
        <f>'TKB CHIỀU'!T52</f>
        <v>0</v>
      </c>
      <c r="U52" s="136">
        <f>'TKB CHIỀU'!U52</f>
        <v>0</v>
      </c>
      <c r="V52" s="136">
        <f>'TKB CHIỀU'!V52</f>
        <v>0</v>
      </c>
      <c r="W52" s="136">
        <f>'TKB CHIỀU'!W52</f>
        <v>0</v>
      </c>
      <c r="X52" s="136">
        <f>'TKB CHIỀU'!X52</f>
        <v>0</v>
      </c>
      <c r="Y52" s="136">
        <f>'TKB CHIỀU'!Y52</f>
        <v>0</v>
      </c>
      <c r="Z52" s="136">
        <f>'TKB CHIỀU'!Z52</f>
        <v>0</v>
      </c>
      <c r="AA52" s="136">
        <f>'TKB CHIỀU'!AA52</f>
        <v>0</v>
      </c>
      <c r="AB52" s="136">
        <f>'TKB CHIỀU'!AB52</f>
        <v>0</v>
      </c>
      <c r="AC52" s="136">
        <f>'TKB CHIỀU'!AC52</f>
        <v>0</v>
      </c>
      <c r="AD52" s="136">
        <f>'TKB CHIỀU'!AD52</f>
        <v>0</v>
      </c>
      <c r="AE52" s="136">
        <f>'TKB CHIỀU'!AE52</f>
        <v>0</v>
      </c>
      <c r="AF52" s="136" t="str">
        <f>'TKB CHIỀU'!AF52</f>
        <v>GDTC</v>
      </c>
      <c r="AG52" s="136" t="str">
        <f>'TKB CHIỀU'!AG52</f>
        <v>LSĐL-S</v>
      </c>
      <c r="AH52" s="136" t="str">
        <f>'TKB CHIỀU'!AH52</f>
        <v>GDTC</v>
      </c>
      <c r="AI52" s="136" t="str">
        <f>'TKB CHIỀU'!AI52</f>
        <v>LSĐL-Đ</v>
      </c>
      <c r="AJ52" s="136" t="str">
        <f>'TKB CHIỀU'!AJ52</f>
        <v>LSĐL-Đ</v>
      </c>
      <c r="AK52" s="136" t="str">
        <f>'TKB CHIỀU'!AK52</f>
        <v>KHTN-S</v>
      </c>
      <c r="AL52" s="136" t="str">
        <f>'TKB CHIỀU'!AL52</f>
        <v>TOÁN</v>
      </c>
      <c r="AM52" s="136" t="str">
        <f>'TKB CHIỀU'!AM52</f>
        <v>NT - HOẠ</v>
      </c>
      <c r="AN52" s="136" t="str">
        <f>'TKB CHIỀU'!AN52</f>
        <v>GDDP</v>
      </c>
      <c r="AO52" s="136" t="str">
        <f>'TKB CHIỀU'!AO52</f>
        <v>ÂM NHẠC</v>
      </c>
      <c r="AP52" s="132" t="str">
        <f>'TKB CHIỀU'!AP52</f>
        <v>GDCD</v>
      </c>
      <c r="AQ52" s="137" t="str">
        <f>'TKB CHIỀU'!AQ52</f>
        <v>TIẾNG ANH</v>
      </c>
      <c r="AR52" s="136" t="str">
        <f>'TKB CHIỀU'!AR52</f>
        <v>TIẾNG ANH</v>
      </c>
      <c r="AS52" s="136">
        <f>'TKB CHIỀU'!AS52</f>
        <v>0</v>
      </c>
    </row>
    <row r="53" spans="1:45" ht="12" thickBot="1">
      <c r="A53" s="237"/>
      <c r="B53" s="70"/>
      <c r="C53" s="238"/>
      <c r="D53" s="151" t="str">
        <f>_xlfn.IFNA(VLOOKUP('TKB CHIỀU'!D53,DS!$A:$B,2,0),"")</f>
        <v>BTT Hương</v>
      </c>
      <c r="E53" s="151" t="str">
        <f>_xlfn.IFNA(VLOOKUP('TKB CHIỀU'!E53,DS!$A:$B,2,0),"")</f>
        <v>VB Hạnh</v>
      </c>
      <c r="F53" s="151" t="str">
        <f>_xlfn.IFNA(VLOOKUP('TKB CHIỀU'!F53,DS!$A:$B,2,0),"")</f>
        <v>TTN Anh</v>
      </c>
      <c r="G53" s="151" t="str">
        <f>_xlfn.IFNA(VLOOKUP('TKB CHIỀU'!G53,DS!$A:$B,2,0),"")</f>
        <v>NTT Thủy Đ</v>
      </c>
      <c r="H53" s="151" t="str">
        <f>_xlfn.IFNA(VLOOKUP('TKB CHIỀU'!H53,DS!$A:$B,2,0),"")</f>
        <v>NTT Huyền</v>
      </c>
      <c r="I53" s="151" t="str">
        <f>_xlfn.IFNA(VLOOKUP('TKB CHIỀU'!I53,DS!$A:$B,2,0),"")</f>
        <v>NT Vân</v>
      </c>
      <c r="J53" s="151" t="str">
        <f>_xlfn.IFNA(VLOOKUP('TKB CHIỀU'!J53,DS!$A:$B,2,0),"")</f>
        <v>NK Linh</v>
      </c>
      <c r="K53" s="151" t="str">
        <f>_xlfn.IFNA(VLOOKUP('TKB CHIỀU'!K53,DS!$A:$B,2,0),"")</f>
        <v>TX Điện</v>
      </c>
      <c r="L53" s="151" t="str">
        <f>_xlfn.IFNA(VLOOKUP('TKB CHIỀU'!L53,DS!$A:$B,2,0),"")</f>
        <v>TT Hiền</v>
      </c>
      <c r="M53" s="151" t="str">
        <f>_xlfn.IFNA(VLOOKUP('TKB CHIỀU'!M53,DS!$A:$B,2,0),"")</f>
        <v>ĐTN Hà</v>
      </c>
      <c r="N53" s="151" t="str">
        <f>_xlfn.IFNA(VLOOKUP('TKB CHIỀU'!N53,DS!$A:$B,2,0),"")</f>
        <v>HTM Hương</v>
      </c>
      <c r="O53" s="151" t="str">
        <f>_xlfn.IFNA(VLOOKUP('TKB CHIỀU'!O53,DS!$A:$B,2,0),"")</f>
        <v>HD Vy</v>
      </c>
      <c r="P53" s="151" t="str">
        <f>_xlfn.IFNA(VLOOKUP('TKB CHIỀU'!P53,DS!$A:$B,2,0),"")</f>
        <v>NT Kỳ</v>
      </c>
      <c r="Q53" s="152" t="str">
        <f>_xlfn.IFNA(VLOOKUP('TKB CHIỀU'!Q53,DS!$A:$B,2,0),"")</f>
        <v>NTN Liên</v>
      </c>
      <c r="R53" s="152" t="str">
        <f>_xlfn.IFNA(VLOOKUP('TKB CHIỀU'!R53,DS!$A:$B,2,0),"")</f>
        <v>CK Đức</v>
      </c>
      <c r="S53" s="152" t="str">
        <f>_xlfn.IFNA(VLOOKUP('TKB CHIỀU'!S53,DS!$A:$B,2,0),"")</f>
        <v/>
      </c>
      <c r="T53" s="152" t="str">
        <f>_xlfn.IFNA(VLOOKUP('TKB CHIỀU'!T53,DS!$A:$B,2,0),"")</f>
        <v/>
      </c>
      <c r="U53" s="152" t="str">
        <f>_xlfn.IFNA(VLOOKUP('TKB CHIỀU'!U53,DS!$A:$B,2,0),"")</f>
        <v/>
      </c>
      <c r="V53" s="152" t="str">
        <f>_xlfn.IFNA(VLOOKUP('TKB CHIỀU'!V53,DS!$A:$B,2,0),"")</f>
        <v/>
      </c>
      <c r="W53" s="152" t="str">
        <f>_xlfn.IFNA(VLOOKUP('TKB CHIỀU'!W53,DS!$A:$B,2,0),"")</f>
        <v/>
      </c>
      <c r="X53" s="152" t="str">
        <f>_xlfn.IFNA(VLOOKUP('TKB CHIỀU'!X53,DS!$A:$B,2,0),"")</f>
        <v/>
      </c>
      <c r="Y53" s="152" t="str">
        <f>_xlfn.IFNA(VLOOKUP('TKB CHIỀU'!Y53,DS!$A:$B,2,0),"")</f>
        <v/>
      </c>
      <c r="Z53" s="152" t="str">
        <f>_xlfn.IFNA(VLOOKUP('TKB CHIỀU'!Z53,DS!$A:$B,2,0),"")</f>
        <v/>
      </c>
      <c r="AA53" s="152" t="str">
        <f>_xlfn.IFNA(VLOOKUP('TKB CHIỀU'!AA53,DS!$A:$B,2,0),"")</f>
        <v/>
      </c>
      <c r="AB53" s="152" t="str">
        <f>_xlfn.IFNA(VLOOKUP('TKB CHIỀU'!AB53,DS!$A:$B,2,0),"")</f>
        <v/>
      </c>
      <c r="AC53" s="152" t="str">
        <f>_xlfn.IFNA(VLOOKUP('TKB CHIỀU'!AC53,DS!$A:$B,2,0),"")</f>
        <v/>
      </c>
      <c r="AD53" s="152" t="str">
        <f>_xlfn.IFNA(VLOOKUP('TKB CHIỀU'!AD53,DS!$A:$B,2,0),"")</f>
        <v/>
      </c>
      <c r="AE53" s="152" t="str">
        <f>_xlfn.IFNA(VLOOKUP('TKB CHIỀU'!AE53,DS!$A:$B,2,0),"")</f>
        <v/>
      </c>
      <c r="AF53" s="152" t="str">
        <f>_xlfn.IFNA(VLOOKUP('TKB CHIỀU'!AF53,DS!$A:$B,2,0),"")</f>
        <v>KV Dũng</v>
      </c>
      <c r="AG53" s="152" t="str">
        <f>_xlfn.IFNA(VLOOKUP('TKB CHIỀU'!AG53,DS!$A:$B,2,0),"")</f>
        <v>LT Thoa</v>
      </c>
      <c r="AH53" s="152" t="str">
        <f>_xlfn.IFNA(VLOOKUP('TKB CHIỀU'!AH53,DS!$A:$B,2,0),"")</f>
        <v>DT Dung</v>
      </c>
      <c r="AI53" s="152" t="str">
        <f>_xlfn.IFNA(VLOOKUP('TKB CHIỀU'!AI53,DS!$A:$B,2,0),"")</f>
        <v>ĐT Hà</v>
      </c>
      <c r="AJ53" s="152" t="str">
        <f>_xlfn.IFNA(VLOOKUP('TKB CHIỀU'!AJ53,DS!$A:$B,2,0),"")</f>
        <v>ĐD Định</v>
      </c>
      <c r="AK53" s="152" t="str">
        <f>_xlfn.IFNA(VLOOKUP('TKB CHIỀU'!AK53,DS!$A:$B,2,0),"")</f>
        <v>PTN Trâm</v>
      </c>
      <c r="AL53" s="152" t="str">
        <f>_xlfn.IFNA(VLOOKUP('TKB CHIỀU'!AL53,DS!$A:$B,2,0),"")</f>
        <v>PH Minh</v>
      </c>
      <c r="AM53" s="152" t="str">
        <f>_xlfn.IFNA(VLOOKUP('TKB CHIỀU'!AM53,DS!$A:$B,2,0),"")</f>
        <v>LT Phong</v>
      </c>
      <c r="AN53" s="152" t="str">
        <f>_xlfn.IFNA(VLOOKUP('TKB CHIỀU'!AN53,DS!$A:$B,2,0),"")</f>
        <v>NTP Lan A</v>
      </c>
      <c r="AO53" s="152" t="str">
        <f>_xlfn.IFNA(VLOOKUP('TKB CHIỀU'!AO53,DS!$A:$B,2,0),"")</f>
        <v>NTH Ngọc</v>
      </c>
      <c r="AP53" s="152" t="str">
        <f>_xlfn.IFNA(VLOOKUP('TKB CHIỀU'!AP53,DS!$A:$B,2,0),"")</f>
        <v>TH Nhung</v>
      </c>
      <c r="AQ53" s="153" t="str">
        <f>_xlfn.IFNA(VLOOKUP('TKB CHIỀU'!AQ53,DS!$A:$B,2,0),"")</f>
        <v>LTT Hà</v>
      </c>
      <c r="AR53" s="152" t="str">
        <f>_xlfn.IFNA(VLOOKUP('TKB CHIỀU'!AR53,DS!$A:$B,2,0),"")</f>
        <v>NTH Mai</v>
      </c>
      <c r="AS53" s="152" t="str">
        <f>_xlfn.IFNA(VLOOKUP('TKB CHIỀU'!AS53,DS!$A:$B,2,0),"")</f>
        <v/>
      </c>
    </row>
    <row r="54" spans="1:45">
      <c r="A54" s="228" t="s">
        <v>7</v>
      </c>
      <c r="B54" s="231">
        <v>1</v>
      </c>
      <c r="C54" s="233" t="s">
        <v>151</v>
      </c>
      <c r="D54" s="154">
        <f>'TKB CHIỀU'!D54</f>
        <v>0</v>
      </c>
      <c r="E54" s="154">
        <f>'TKB CHIỀU'!E54</f>
        <v>0</v>
      </c>
      <c r="F54" s="154">
        <f>'TKB CHIỀU'!F54</f>
        <v>0</v>
      </c>
      <c r="G54" s="154">
        <f>'TKB CHIỀU'!G54</f>
        <v>0</v>
      </c>
      <c r="H54" s="154">
        <f>'TKB CHIỀU'!H54</f>
        <v>0</v>
      </c>
      <c r="I54" s="154">
        <f>'TKB CHIỀU'!I54</f>
        <v>0</v>
      </c>
      <c r="J54" s="154">
        <f>'TKB CHIỀU'!J54</f>
        <v>0</v>
      </c>
      <c r="K54" s="154">
        <f>'TKB CHIỀU'!K54</f>
        <v>0</v>
      </c>
      <c r="L54" s="154">
        <f>'TKB CHIỀU'!L54</f>
        <v>0</v>
      </c>
      <c r="M54" s="154">
        <f>'TKB CHIỀU'!M54</f>
        <v>0</v>
      </c>
      <c r="N54" s="154">
        <f>'TKB CHIỀU'!N54</f>
        <v>0</v>
      </c>
      <c r="O54" s="154">
        <f>'TKB CHIỀU'!O54</f>
        <v>0</v>
      </c>
      <c r="P54" s="154">
        <f>'TKB CHIỀU'!P54</f>
        <v>0</v>
      </c>
      <c r="Q54" s="132">
        <f>'TKB CHIỀU'!Q54</f>
        <v>0</v>
      </c>
      <c r="R54" s="132">
        <f>'TKB CHIỀU'!R54</f>
        <v>0</v>
      </c>
      <c r="S54" s="132">
        <f>'TKB CHIỀU'!S54</f>
        <v>0</v>
      </c>
      <c r="T54" s="132">
        <f>'TKB CHIỀU'!T54</f>
        <v>0</v>
      </c>
      <c r="U54" s="132">
        <f>'TKB CHIỀU'!U54</f>
        <v>0</v>
      </c>
      <c r="V54" s="132">
        <f>'TKB CHIỀU'!V54</f>
        <v>0</v>
      </c>
      <c r="W54" s="159">
        <f>'TKB CHIỀU'!W54</f>
        <v>0</v>
      </c>
      <c r="X54" s="132">
        <f>'TKB CHIỀU'!X54</f>
        <v>0</v>
      </c>
      <c r="Y54" s="132">
        <f>'TKB CHIỀU'!Y54</f>
        <v>0</v>
      </c>
      <c r="Z54" s="132">
        <f>'TKB CHIỀU'!Z54</f>
        <v>0</v>
      </c>
      <c r="AA54" s="132">
        <f>'TKB CHIỀU'!AA54</f>
        <v>0</v>
      </c>
      <c r="AB54" s="132">
        <f>'TKB CHIỀU'!AB54</f>
        <v>0</v>
      </c>
      <c r="AC54" s="132">
        <f>'TKB CHIỀU'!AC54</f>
        <v>0</v>
      </c>
      <c r="AD54" s="132">
        <f>'TKB CHIỀU'!AD54</f>
        <v>0</v>
      </c>
      <c r="AE54" s="132">
        <f>'TKB CHIỀU'!AE54</f>
        <v>0</v>
      </c>
      <c r="AF54" s="132" t="str">
        <f>'TKB CHIỀU'!AF54</f>
        <v>TOÁN</v>
      </c>
      <c r="AG54" s="132" t="str">
        <f>'TKB CHIỀU'!AG54</f>
        <v>KHTN-L</v>
      </c>
      <c r="AH54" s="132" t="str">
        <f>'TKB CHIỀU'!AH54</f>
        <v>TIẾNG ANH</v>
      </c>
      <c r="AI54" s="132" t="str">
        <f>'TKB CHIỀU'!AI54</f>
        <v>TIẾNG ANH</v>
      </c>
      <c r="AJ54" s="132" t="str">
        <f>'TKB CHIỀU'!AJ54</f>
        <v>TIẾNG ANH</v>
      </c>
      <c r="AK54" s="132" t="str">
        <f>'TKB CHIỀU'!AK54</f>
        <v>KHTN-L</v>
      </c>
      <c r="AL54" s="132" t="str">
        <f>'TKB CHIỀU'!AL54</f>
        <v>NT - HOẠ</v>
      </c>
      <c r="AM54" s="132" t="str">
        <f>'TKB CHIỀU'!AM54</f>
        <v>TIẾNG ANH</v>
      </c>
      <c r="AN54" s="132" t="str">
        <f>'TKB CHIỀU'!AN54</f>
        <v>TOÁN</v>
      </c>
      <c r="AO54" s="132" t="str">
        <f>'TKB CHIỀU'!AO54</f>
        <v>TIN HỌC</v>
      </c>
      <c r="AP54" s="132" t="str">
        <f>'TKB CHIỀU'!AP54</f>
        <v>KHTN-S</v>
      </c>
      <c r="AQ54" s="140" t="str">
        <f>'TKB CHIỀU'!AQ54</f>
        <v>NGỮ VĂN</v>
      </c>
      <c r="AR54" s="132" t="str">
        <f>'TKB CHIỀU'!AR54</f>
        <v>TOÁN</v>
      </c>
      <c r="AS54" s="132">
        <f>'TKB CHIỀU'!AS54</f>
        <v>0</v>
      </c>
    </row>
    <row r="55" spans="1:45">
      <c r="A55" s="229"/>
      <c r="B55" s="232"/>
      <c r="C55" s="234"/>
      <c r="D55" s="133" t="str">
        <f>_xlfn.IFNA(VLOOKUP('TKB CHIỀU'!D55,DS!$A:$B,2,0),"")</f>
        <v/>
      </c>
      <c r="E55" s="133" t="str">
        <f>_xlfn.IFNA(VLOOKUP('TKB CHIỀU'!E55,DS!$A:$B,2,0),"")</f>
        <v/>
      </c>
      <c r="F55" s="133" t="str">
        <f>_xlfn.IFNA(VLOOKUP('TKB CHIỀU'!F55,DS!$A:$B,2,0),"")</f>
        <v/>
      </c>
      <c r="G55" s="133" t="str">
        <f>_xlfn.IFNA(VLOOKUP('TKB CHIỀU'!G55,DS!$A:$B,2,0),"")</f>
        <v/>
      </c>
      <c r="H55" s="133" t="str">
        <f>_xlfn.IFNA(VLOOKUP('TKB CHIỀU'!H55,DS!$A:$B,2,0),"")</f>
        <v/>
      </c>
      <c r="I55" s="133" t="str">
        <f>_xlfn.IFNA(VLOOKUP('TKB CHIỀU'!I55,DS!$A:$B,2,0),"")</f>
        <v/>
      </c>
      <c r="J55" s="133" t="str">
        <f>_xlfn.IFNA(VLOOKUP('TKB CHIỀU'!J55,DS!$A:$B,2,0),"")</f>
        <v/>
      </c>
      <c r="K55" s="133" t="str">
        <f>_xlfn.IFNA(VLOOKUP('TKB CHIỀU'!K55,DS!$A:$B,2,0),"")</f>
        <v/>
      </c>
      <c r="L55" s="133" t="str">
        <f>_xlfn.IFNA(VLOOKUP('TKB CHIỀU'!L55,DS!$A:$B,2,0),"")</f>
        <v/>
      </c>
      <c r="M55" s="133" t="str">
        <f>_xlfn.IFNA(VLOOKUP('TKB CHIỀU'!M55,DS!$A:$B,2,0),"")</f>
        <v/>
      </c>
      <c r="N55" s="133" t="str">
        <f>_xlfn.IFNA(VLOOKUP('TKB CHIỀU'!N55,DS!$A:$B,2,0),"")</f>
        <v/>
      </c>
      <c r="O55" s="133" t="str">
        <f>_xlfn.IFNA(VLOOKUP('TKB CHIỀU'!O55,DS!$A:$B,2,0),"")</f>
        <v/>
      </c>
      <c r="P55" s="133" t="str">
        <f>_xlfn.IFNA(VLOOKUP('TKB CHIỀU'!P55,DS!$A:$B,2,0),"")</f>
        <v/>
      </c>
      <c r="Q55" s="134" t="str">
        <f>_xlfn.IFNA(VLOOKUP('TKB CHIỀU'!Q55,DS!$A:$B,2,0),"")</f>
        <v/>
      </c>
      <c r="R55" s="134" t="str">
        <f>_xlfn.IFNA(VLOOKUP('TKB CHIỀU'!R55,DS!$A:$B,2,0),"")</f>
        <v/>
      </c>
      <c r="S55" s="134" t="str">
        <f>_xlfn.IFNA(VLOOKUP('TKB CHIỀU'!S55,DS!$A:$B,2,0),"")</f>
        <v/>
      </c>
      <c r="T55" s="134" t="str">
        <f>_xlfn.IFNA(VLOOKUP('TKB CHIỀU'!T55,DS!$A:$B,2,0),"")</f>
        <v/>
      </c>
      <c r="U55" s="134" t="str">
        <f>_xlfn.IFNA(VLOOKUP('TKB CHIỀU'!U55,DS!$A:$B,2,0),"")</f>
        <v/>
      </c>
      <c r="V55" s="134" t="str">
        <f>_xlfn.IFNA(VLOOKUP('TKB CHIỀU'!V55,DS!$A:$B,2,0),"")</f>
        <v/>
      </c>
      <c r="W55" s="160" t="str">
        <f>_xlfn.IFNA(VLOOKUP('TKB CHIỀU'!W55,DS!$A:$B,2,0),"")</f>
        <v/>
      </c>
      <c r="X55" s="134" t="str">
        <f>_xlfn.IFNA(VLOOKUP('TKB CHIỀU'!X55,DS!$A:$B,2,0),"")</f>
        <v/>
      </c>
      <c r="Y55" s="134" t="str">
        <f>_xlfn.IFNA(VLOOKUP('TKB CHIỀU'!Y55,DS!$A:$B,2,0),"")</f>
        <v/>
      </c>
      <c r="Z55" s="134" t="str">
        <f>_xlfn.IFNA(VLOOKUP('TKB CHIỀU'!Z55,DS!$A:$B,2,0),"")</f>
        <v/>
      </c>
      <c r="AA55" s="134" t="str">
        <f>_xlfn.IFNA(VLOOKUP('TKB CHIỀU'!AA55,DS!$A:$B,2,0),"")</f>
        <v/>
      </c>
      <c r="AB55" s="134" t="str">
        <f>_xlfn.IFNA(VLOOKUP('TKB CHIỀU'!AB55,DS!$A:$B,2,0),"")</f>
        <v/>
      </c>
      <c r="AC55" s="134" t="str">
        <f>_xlfn.IFNA(VLOOKUP('TKB CHIỀU'!AC55,DS!$A:$B,2,0),"")</f>
        <v/>
      </c>
      <c r="AD55" s="134" t="str">
        <f>_xlfn.IFNA(VLOOKUP('TKB CHIỀU'!AD55,DS!$A:$B,2,0),"")</f>
        <v/>
      </c>
      <c r="AE55" s="134" t="str">
        <f>_xlfn.IFNA(VLOOKUP('TKB CHIỀU'!AE55,DS!$A:$B,2,0),"")</f>
        <v/>
      </c>
      <c r="AF55" s="134" t="str">
        <f>_xlfn.IFNA(VLOOKUP('TKB CHIỀU'!AF55,DS!$A:$B,2,0),"")</f>
        <v>NT Tâm</v>
      </c>
      <c r="AG55" s="134" t="str">
        <f>_xlfn.IFNA(VLOOKUP('TKB CHIỀU'!AG55,DS!$A:$B,2,0),"")</f>
        <v>NTT Đông</v>
      </c>
      <c r="AH55" s="134" t="str">
        <f>_xlfn.IFNA(VLOOKUP('TKB CHIỀU'!AH55,DS!$A:$B,2,0),"")</f>
        <v>ĐTN Hà</v>
      </c>
      <c r="AI55" s="134" t="str">
        <f>_xlfn.IFNA(VLOOKUP('TKB CHIỀU'!AI55,DS!$A:$B,2,0),"")</f>
        <v>NT Hải</v>
      </c>
      <c r="AJ55" s="134" t="str">
        <f>_xlfn.IFNA(VLOOKUP('TKB CHIỀU'!AJ55,DS!$A:$B,2,0),"")</f>
        <v>NPH Anh</v>
      </c>
      <c r="AK55" s="134" t="str">
        <f>_xlfn.IFNA(VLOOKUP('TKB CHIỀU'!AK55,DS!$A:$B,2,0),"")</f>
        <v>PTM Ngân</v>
      </c>
      <c r="AL55" s="134" t="str">
        <f>_xlfn.IFNA(VLOOKUP('TKB CHIỀU'!AL55,DS!$A:$B,2,0),"")</f>
        <v>LT Phong</v>
      </c>
      <c r="AM55" s="134" t="str">
        <f>_xlfn.IFNA(VLOOKUP('TKB CHIỀU'!AM55,DS!$A:$B,2,0),"")</f>
        <v>TM Hằng</v>
      </c>
      <c r="AN55" s="134" t="str">
        <f>_xlfn.IFNA(VLOOKUP('TKB CHIỀU'!AN55,DS!$A:$B,2,0),"")</f>
        <v>NT Vân</v>
      </c>
      <c r="AO55" s="134" t="str">
        <f>_xlfn.IFNA(VLOOKUP('TKB CHIỀU'!AO55,DS!$A:$B,2,0),"")</f>
        <v>LP Thảo</v>
      </c>
      <c r="AP55" s="134" t="str">
        <f>_xlfn.IFNA(VLOOKUP('TKB CHIỀU'!AP55,DS!$A:$B,2,0),"")</f>
        <v>TT Hương</v>
      </c>
      <c r="AQ55" s="135" t="str">
        <f>_xlfn.IFNA(VLOOKUP('TKB CHIỀU'!AQ55,DS!$A:$B,2,0),"")</f>
        <v>ĐT Thủy</v>
      </c>
      <c r="AR55" s="134" t="str">
        <f>_xlfn.IFNA(VLOOKUP('TKB CHIỀU'!AR55,DS!$A:$B,2,0),"")</f>
        <v>NTT Thủy B</v>
      </c>
      <c r="AS55" s="134" t="str">
        <f>_xlfn.IFNA(VLOOKUP('TKB CHIỀU'!AS55,DS!$A:$B,2,0),"")</f>
        <v/>
      </c>
    </row>
    <row r="56" spans="1:45">
      <c r="A56" s="229"/>
      <c r="B56" s="66">
        <v>2</v>
      </c>
      <c r="C56" s="235" t="s">
        <v>159</v>
      </c>
      <c r="D56" s="131">
        <f>'TKB CHIỀU'!D56</f>
        <v>0</v>
      </c>
      <c r="E56" s="131">
        <f>'TKB CHIỀU'!E56</f>
        <v>0</v>
      </c>
      <c r="F56" s="131">
        <f>'TKB CHIỀU'!F56</f>
        <v>0</v>
      </c>
      <c r="G56" s="131">
        <f>'TKB CHIỀU'!G56</f>
        <v>0</v>
      </c>
      <c r="H56" s="131">
        <f>'TKB CHIỀU'!H56</f>
        <v>0</v>
      </c>
      <c r="I56" s="131">
        <f>'TKB CHIỀU'!I56</f>
        <v>0</v>
      </c>
      <c r="J56" s="131">
        <f>'TKB CHIỀU'!J56</f>
        <v>0</v>
      </c>
      <c r="K56" s="131">
        <f>'TKB CHIỀU'!K56</f>
        <v>0</v>
      </c>
      <c r="L56" s="131">
        <f>'TKB CHIỀU'!L56</f>
        <v>0</v>
      </c>
      <c r="M56" s="131">
        <f>'TKB CHIỀU'!M56</f>
        <v>0</v>
      </c>
      <c r="N56" s="131">
        <f>'TKB CHIỀU'!N56</f>
        <v>0</v>
      </c>
      <c r="O56" s="131">
        <f>'TKB CHIỀU'!O56</f>
        <v>0</v>
      </c>
      <c r="P56" s="131">
        <f>'TKB CHIỀU'!P56</f>
        <v>0</v>
      </c>
      <c r="Q56" s="136">
        <f>'TKB CHIỀU'!Q56</f>
        <v>0</v>
      </c>
      <c r="R56" s="136">
        <f>'TKB CHIỀU'!R56</f>
        <v>0</v>
      </c>
      <c r="S56" s="136">
        <f>'TKB CHIỀU'!S56</f>
        <v>0</v>
      </c>
      <c r="T56" s="136">
        <f>'TKB CHIỀU'!T56</f>
        <v>0</v>
      </c>
      <c r="U56" s="136">
        <f>'TKB CHIỀU'!U56</f>
        <v>0</v>
      </c>
      <c r="V56" s="132">
        <f>'TKB CHIỀU'!V56</f>
        <v>0</v>
      </c>
      <c r="W56" s="136">
        <f>'TKB CHIỀU'!W56</f>
        <v>0</v>
      </c>
      <c r="X56" s="136">
        <f>'TKB CHIỀU'!X56</f>
        <v>0</v>
      </c>
      <c r="Y56" s="136">
        <f>'TKB CHIỀU'!Y56</f>
        <v>0</v>
      </c>
      <c r="Z56" s="132">
        <f>'TKB CHIỀU'!Z56</f>
        <v>0</v>
      </c>
      <c r="AA56" s="132">
        <f>'TKB CHIỀU'!AA56</f>
        <v>0</v>
      </c>
      <c r="AB56" s="132">
        <f>'TKB CHIỀU'!AB56</f>
        <v>0</v>
      </c>
      <c r="AC56" s="132">
        <f>'TKB CHIỀU'!AC56</f>
        <v>0</v>
      </c>
      <c r="AD56" s="136">
        <f>'TKB CHIỀU'!AD56</f>
        <v>0</v>
      </c>
      <c r="AE56" s="136">
        <f>'TKB CHIỀU'!AE56</f>
        <v>0</v>
      </c>
      <c r="AF56" s="132" t="str">
        <f>'TKB CHIỀU'!AF56</f>
        <v>TOÁN</v>
      </c>
      <c r="AG56" s="136" t="str">
        <f>'TKB CHIỀU'!AG56</f>
        <v>KHTN-H</v>
      </c>
      <c r="AH56" s="132" t="str">
        <f>'TKB CHIỀU'!AH56</f>
        <v>TOÁN</v>
      </c>
      <c r="AI56" s="132" t="str">
        <f>'TKB CHIỀU'!AI56</f>
        <v>TIẾNG ANH</v>
      </c>
      <c r="AJ56" s="136" t="str">
        <f>'TKB CHIỀU'!AJ56</f>
        <v>GDTC</v>
      </c>
      <c r="AK56" s="136" t="str">
        <f>'TKB CHIỀU'!AK56</f>
        <v>GDTC</v>
      </c>
      <c r="AL56" s="136" t="str">
        <f>'TKB CHIỀU'!AL56</f>
        <v>TIN HỌC</v>
      </c>
      <c r="AM56" s="136" t="str">
        <f>'TKB CHIỀU'!AM56</f>
        <v>GD ĐP</v>
      </c>
      <c r="AN56" s="136" t="str">
        <f>'TKB CHIỀU'!AN56</f>
        <v>KHTN-L</v>
      </c>
      <c r="AO56" s="136" t="str">
        <f>'TKB CHIỀU'!AO56</f>
        <v>NT - HOẠ</v>
      </c>
      <c r="AP56" s="136" t="str">
        <f>'TKB CHIỀU'!AP56</f>
        <v>NGỮ VĂN</v>
      </c>
      <c r="AQ56" s="137" t="str">
        <f>'TKB CHIỀU'!AQ56</f>
        <v>KHTN-S</v>
      </c>
      <c r="AR56" s="136" t="str">
        <f>'TKB CHIỀU'!AR56</f>
        <v>TOÁN</v>
      </c>
      <c r="AS56" s="136" t="str">
        <f>'TKB CHIỀU'!AS56</f>
        <v>TIẾNG PHÁP</v>
      </c>
    </row>
    <row r="57" spans="1:45">
      <c r="A57" s="229"/>
      <c r="B57" s="161"/>
      <c r="C57" s="234"/>
      <c r="D57" s="133" t="str">
        <f>_xlfn.IFNA(VLOOKUP('TKB CHIỀU'!D57,DS!$A:$B,2,0),"")</f>
        <v/>
      </c>
      <c r="E57" s="133" t="str">
        <f>_xlfn.IFNA(VLOOKUP('TKB CHIỀU'!E57,DS!$A:$B,2,0),"")</f>
        <v/>
      </c>
      <c r="F57" s="133" t="str">
        <f>_xlfn.IFNA(VLOOKUP('TKB CHIỀU'!F57,DS!$A:$B,2,0),"")</f>
        <v/>
      </c>
      <c r="G57" s="133" t="str">
        <f>_xlfn.IFNA(VLOOKUP('TKB CHIỀU'!G57,DS!$A:$B,2,0),"")</f>
        <v/>
      </c>
      <c r="H57" s="133" t="str">
        <f>_xlfn.IFNA(VLOOKUP('TKB CHIỀU'!H57,DS!$A:$B,2,0),"")</f>
        <v/>
      </c>
      <c r="I57" s="133" t="str">
        <f>_xlfn.IFNA(VLOOKUP('TKB CHIỀU'!I57,DS!$A:$B,2,0),"")</f>
        <v/>
      </c>
      <c r="J57" s="133" t="str">
        <f>_xlfn.IFNA(VLOOKUP('TKB CHIỀU'!J57,DS!$A:$B,2,0),"")</f>
        <v/>
      </c>
      <c r="K57" s="133" t="str">
        <f>_xlfn.IFNA(VLOOKUP('TKB CHIỀU'!K57,DS!$A:$B,2,0),"")</f>
        <v/>
      </c>
      <c r="L57" s="133" t="str">
        <f>_xlfn.IFNA(VLOOKUP('TKB CHIỀU'!L57,DS!$A:$B,2,0),"")</f>
        <v/>
      </c>
      <c r="M57" s="133" t="str">
        <f>_xlfn.IFNA(VLOOKUP('TKB CHIỀU'!M57,DS!$A:$B,2,0),"")</f>
        <v/>
      </c>
      <c r="N57" s="133" t="str">
        <f>_xlfn.IFNA(VLOOKUP('TKB CHIỀU'!N57,DS!$A:$B,2,0),"")</f>
        <v/>
      </c>
      <c r="O57" s="133" t="str">
        <f>_xlfn.IFNA(VLOOKUP('TKB CHIỀU'!O57,DS!$A:$B,2,0),"")</f>
        <v/>
      </c>
      <c r="P57" s="133" t="str">
        <f>_xlfn.IFNA(VLOOKUP('TKB CHIỀU'!P57,DS!$A:$B,2,0),"")</f>
        <v/>
      </c>
      <c r="Q57" s="134" t="str">
        <f>_xlfn.IFNA(VLOOKUP('TKB CHIỀU'!Q57,DS!$A:$B,2,0),"")</f>
        <v/>
      </c>
      <c r="R57" s="134" t="str">
        <f>_xlfn.IFNA(VLOOKUP('TKB CHIỀU'!R57,DS!$A:$B,2,0),"")</f>
        <v/>
      </c>
      <c r="S57" s="134" t="str">
        <f>_xlfn.IFNA(VLOOKUP('TKB CHIỀU'!S57,DS!$A:$B,2,0),"")</f>
        <v/>
      </c>
      <c r="T57" s="134" t="str">
        <f>_xlfn.IFNA(VLOOKUP('TKB CHIỀU'!T57,DS!$A:$B,2,0),"")</f>
        <v/>
      </c>
      <c r="U57" s="134" t="str">
        <f>_xlfn.IFNA(VLOOKUP('TKB CHIỀU'!U57,DS!$A:$B,2,0),"")</f>
        <v/>
      </c>
      <c r="V57" s="134" t="str">
        <f>_xlfn.IFNA(VLOOKUP('TKB CHIỀU'!V57,DS!$A:$B,2,0),"")</f>
        <v/>
      </c>
      <c r="W57" s="134" t="str">
        <f>_xlfn.IFNA(VLOOKUP('TKB CHIỀU'!W57,DS!$A:$B,2,0),"")</f>
        <v/>
      </c>
      <c r="X57" s="134" t="str">
        <f>_xlfn.IFNA(VLOOKUP('TKB CHIỀU'!X57,DS!$A:$B,2,0),"")</f>
        <v/>
      </c>
      <c r="Y57" s="134" t="str">
        <f>_xlfn.IFNA(VLOOKUP('TKB CHIỀU'!Y57,DS!$A:$B,2,0),"")</f>
        <v/>
      </c>
      <c r="Z57" s="134" t="str">
        <f>_xlfn.IFNA(VLOOKUP('TKB CHIỀU'!Z57,DS!$A:$B,2,0),"")</f>
        <v/>
      </c>
      <c r="AA57" s="134" t="str">
        <f>_xlfn.IFNA(VLOOKUP('TKB CHIỀU'!AA57,DS!$A:$B,2,0),"")</f>
        <v/>
      </c>
      <c r="AB57" s="134" t="str">
        <f>_xlfn.IFNA(VLOOKUP('TKB CHIỀU'!AB57,DS!$A:$B,2,0),"")</f>
        <v/>
      </c>
      <c r="AC57" s="134" t="str">
        <f>_xlfn.IFNA(VLOOKUP('TKB CHIỀU'!AC57,DS!$A:$B,2,0),"")</f>
        <v/>
      </c>
      <c r="AD57" s="134" t="str">
        <f>_xlfn.IFNA(VLOOKUP('TKB CHIỀU'!AD57,DS!$A:$B,2,0),"")</f>
        <v/>
      </c>
      <c r="AE57" s="134" t="str">
        <f>_xlfn.IFNA(VLOOKUP('TKB CHIỀU'!AE57,DS!$A:$B,2,0),"")</f>
        <v/>
      </c>
      <c r="AF57" s="134" t="str">
        <f>_xlfn.IFNA(VLOOKUP('TKB CHIỀU'!AF57,DS!$A:$B,2,0),"")</f>
        <v>NT Tâm</v>
      </c>
      <c r="AG57" s="134" t="str">
        <f>_xlfn.IFNA(VLOOKUP('TKB CHIỀU'!AG57,DS!$A:$B,2,0),"")</f>
        <v>TT Hồng</v>
      </c>
      <c r="AH57" s="134" t="str">
        <f>_xlfn.IFNA(VLOOKUP('TKB CHIỀU'!AH57,DS!$A:$B,2,0),"")</f>
        <v>NT Vân</v>
      </c>
      <c r="AI57" s="134" t="str">
        <f>_xlfn.IFNA(VLOOKUP('TKB CHIỀU'!AI57,DS!$A:$B,2,0),"")</f>
        <v>NT Hải</v>
      </c>
      <c r="AJ57" s="134" t="str">
        <f>_xlfn.IFNA(VLOOKUP('TKB CHIỀU'!AJ57,DS!$A:$B,2,0),"")</f>
        <v>DT Dung</v>
      </c>
      <c r="AK57" s="134" t="str">
        <f>_xlfn.IFNA(VLOOKUP('TKB CHIỀU'!AK57,DS!$A:$B,2,0),"")</f>
        <v>NĐ Duy</v>
      </c>
      <c r="AL57" s="134" t="str">
        <f>_xlfn.IFNA(VLOOKUP('TKB CHIỀU'!AL57,DS!$A:$B,2,0),"")</f>
        <v>LP Thảo</v>
      </c>
      <c r="AM57" s="134" t="str">
        <f>_xlfn.IFNA(VLOOKUP('TKB CHIỀU'!AM57,DS!$A:$B,2,0),"")</f>
        <v>ĐT Thủy</v>
      </c>
      <c r="AN57" s="134" t="str">
        <f>_xlfn.IFNA(VLOOKUP('TKB CHIỀU'!AN57,DS!$A:$B,2,0),"")</f>
        <v>NTT Đông</v>
      </c>
      <c r="AO57" s="134" t="str">
        <f>_xlfn.IFNA(VLOOKUP('TKB CHIỀU'!AO57,DS!$A:$B,2,0),"")</f>
        <v>LT Phong</v>
      </c>
      <c r="AP57" s="134" t="str">
        <f>_xlfn.IFNA(VLOOKUP('TKB CHIỀU'!AP57,DS!$A:$B,2,0),"")</f>
        <v>VTT Nhàn</v>
      </c>
      <c r="AQ57" s="135" t="str">
        <f>_xlfn.IFNA(VLOOKUP('TKB CHIỀU'!AQ57,DS!$A:$B,2,0),"")</f>
        <v>PTN Trâm</v>
      </c>
      <c r="AR57" s="134" t="str">
        <f>_xlfn.IFNA(VLOOKUP('TKB CHIỀU'!AR57,DS!$A:$B,2,0),"")</f>
        <v>NTT Thủy B</v>
      </c>
      <c r="AS57" s="134" t="str">
        <f>_xlfn.IFNA(VLOOKUP('TKB CHIỀU'!AS57,DS!$A:$B,2,0),"")</f>
        <v>CK Đức</v>
      </c>
    </row>
    <row r="58" spans="1:45">
      <c r="A58" s="229"/>
      <c r="B58" s="66">
        <v>3</v>
      </c>
      <c r="C58" s="235" t="s">
        <v>162</v>
      </c>
      <c r="D58" s="131">
        <f>'TKB CHIỀU'!D58</f>
        <v>0</v>
      </c>
      <c r="E58" s="131">
        <f>'TKB CHIỀU'!E58</f>
        <v>0</v>
      </c>
      <c r="F58" s="131">
        <f>'TKB CHIỀU'!F58</f>
        <v>0</v>
      </c>
      <c r="G58" s="131">
        <f>'TKB CHIỀU'!G58</f>
        <v>0</v>
      </c>
      <c r="H58" s="131">
        <f>'TKB CHIỀU'!H58</f>
        <v>0</v>
      </c>
      <c r="I58" s="131">
        <f>'TKB CHIỀU'!I58</f>
        <v>0</v>
      </c>
      <c r="J58" s="131">
        <f>'TKB CHIỀU'!J58</f>
        <v>0</v>
      </c>
      <c r="K58" s="131">
        <f>'TKB CHIỀU'!K58</f>
        <v>0</v>
      </c>
      <c r="L58" s="131">
        <f>'TKB CHIỀU'!L58</f>
        <v>0</v>
      </c>
      <c r="M58" s="131">
        <f>'TKB CHIỀU'!M58</f>
        <v>0</v>
      </c>
      <c r="N58" s="131">
        <f>'TKB CHIỀU'!N58</f>
        <v>0</v>
      </c>
      <c r="O58" s="131">
        <f>'TKB CHIỀU'!O58</f>
        <v>0</v>
      </c>
      <c r="P58" s="131">
        <f>'TKB CHIỀU'!P58</f>
        <v>0</v>
      </c>
      <c r="Q58" s="136">
        <f>'TKB CHIỀU'!Q58</f>
        <v>0</v>
      </c>
      <c r="R58" s="136">
        <f>'TKB CHIỀU'!R58</f>
        <v>0</v>
      </c>
      <c r="S58" s="136">
        <f>'TKB CHIỀU'!S58</f>
        <v>0</v>
      </c>
      <c r="T58" s="136">
        <f>'TKB CHIỀU'!T58</f>
        <v>0</v>
      </c>
      <c r="U58" s="136">
        <f>'TKB CHIỀU'!U58</f>
        <v>0</v>
      </c>
      <c r="V58" s="136">
        <f>'TKB CHIỀU'!V58</f>
        <v>0</v>
      </c>
      <c r="W58" s="136">
        <f>'TKB CHIỀU'!W58</f>
        <v>0</v>
      </c>
      <c r="X58" s="136">
        <f>'TKB CHIỀU'!X58</f>
        <v>0</v>
      </c>
      <c r="Y58" s="136">
        <f>'TKB CHIỀU'!Y58</f>
        <v>0</v>
      </c>
      <c r="Z58" s="136">
        <f>'TKB CHIỀU'!Z58</f>
        <v>0</v>
      </c>
      <c r="AA58" s="136">
        <f>'TKB CHIỀU'!AA58</f>
        <v>0</v>
      </c>
      <c r="AB58" s="136">
        <f>'TKB CHIỀU'!AB58</f>
        <v>0</v>
      </c>
      <c r="AC58" s="136">
        <f>'TKB CHIỀU'!AC58</f>
        <v>0</v>
      </c>
      <c r="AD58" s="136">
        <f>'TKB CHIỀU'!AD58</f>
        <v>0</v>
      </c>
      <c r="AE58" s="136">
        <f>'TKB CHIỀU'!AE58</f>
        <v>0</v>
      </c>
      <c r="AF58" s="136" t="str">
        <f>'TKB CHIỀU'!AF58</f>
        <v>GDTC</v>
      </c>
      <c r="AG58" s="136" t="str">
        <f>'TKB CHIỀU'!AG58</f>
        <v>KHTN-S</v>
      </c>
      <c r="AH58" s="136" t="str">
        <f>'TKB CHIỀU'!AH58</f>
        <v>GDTC</v>
      </c>
      <c r="AI58" s="136" t="str">
        <f>'TKB CHIỀU'!AI58</f>
        <v>KHTN-S</v>
      </c>
      <c r="AJ58" s="136" t="str">
        <f>'TKB CHIỀU'!AJ58</f>
        <v>NT - HOẠ</v>
      </c>
      <c r="AK58" s="136" t="str">
        <f>'TKB CHIỀU'!AK58</f>
        <v>NGỮ VĂN</v>
      </c>
      <c r="AL58" s="136" t="str">
        <f>'TKB CHIỀU'!AL58</f>
        <v>NGỮ VĂN</v>
      </c>
      <c r="AM58" s="136" t="str">
        <f>'TKB CHIỀU'!AM58</f>
        <v>TOÁN</v>
      </c>
      <c r="AN58" s="136" t="str">
        <f>'TKB CHIỀU'!AN58</f>
        <v>TIẾNG ANH</v>
      </c>
      <c r="AO58" s="136" t="str">
        <f>'TKB CHIỀU'!AO58</f>
        <v>GDTC</v>
      </c>
      <c r="AP58" s="136" t="str">
        <f>'TKB CHIỀU'!AP58</f>
        <v>NGỮ VĂN</v>
      </c>
      <c r="AQ58" s="137" t="str">
        <f>'TKB CHIỀU'!AQ58</f>
        <v>TOÁN</v>
      </c>
      <c r="AR58" s="136" t="str">
        <f>'TKB CHIỀU'!AR58</f>
        <v>KHTN-L</v>
      </c>
      <c r="AS58" s="136" t="str">
        <f>'TKB CHIỀU'!AS58</f>
        <v>TIẾNG PHÁP</v>
      </c>
    </row>
    <row r="59" spans="1:45">
      <c r="A59" s="229"/>
      <c r="B59" s="161"/>
      <c r="C59" s="234"/>
      <c r="D59" s="133" t="str">
        <f>_xlfn.IFNA(VLOOKUP('TKB CHIỀU'!D59,DS!$A:$B,2,0),"")</f>
        <v/>
      </c>
      <c r="E59" s="133" t="str">
        <f>_xlfn.IFNA(VLOOKUP('TKB CHIỀU'!E59,DS!$A:$B,2,0),"")</f>
        <v/>
      </c>
      <c r="F59" s="133" t="str">
        <f>_xlfn.IFNA(VLOOKUP('TKB CHIỀU'!F59,DS!$A:$B,2,0),"")</f>
        <v/>
      </c>
      <c r="G59" s="133" t="str">
        <f>_xlfn.IFNA(VLOOKUP('TKB CHIỀU'!G59,DS!$A:$B,2,0),"")</f>
        <v/>
      </c>
      <c r="H59" s="133" t="str">
        <f>_xlfn.IFNA(VLOOKUP('TKB CHIỀU'!H59,DS!$A:$B,2,0),"")</f>
        <v/>
      </c>
      <c r="I59" s="133" t="str">
        <f>_xlfn.IFNA(VLOOKUP('TKB CHIỀU'!I59,DS!$A:$B,2,0),"")</f>
        <v/>
      </c>
      <c r="J59" s="133" t="str">
        <f>_xlfn.IFNA(VLOOKUP('TKB CHIỀU'!J59,DS!$A:$B,2,0),"")</f>
        <v/>
      </c>
      <c r="K59" s="133" t="str">
        <f>_xlfn.IFNA(VLOOKUP('TKB CHIỀU'!K59,DS!$A:$B,2,0),"")</f>
        <v/>
      </c>
      <c r="L59" s="133" t="str">
        <f>_xlfn.IFNA(VLOOKUP('TKB CHIỀU'!L59,DS!$A:$B,2,0),"")</f>
        <v/>
      </c>
      <c r="M59" s="133" t="str">
        <f>_xlfn.IFNA(VLOOKUP('TKB CHIỀU'!M59,DS!$A:$B,2,0),"")</f>
        <v/>
      </c>
      <c r="N59" s="133" t="str">
        <f>_xlfn.IFNA(VLOOKUP('TKB CHIỀU'!N59,DS!$A:$B,2,0),"")</f>
        <v/>
      </c>
      <c r="O59" s="133" t="str">
        <f>_xlfn.IFNA(VLOOKUP('TKB CHIỀU'!O59,DS!$A:$B,2,0),"")</f>
        <v/>
      </c>
      <c r="P59" s="133" t="str">
        <f>_xlfn.IFNA(VLOOKUP('TKB CHIỀU'!P59,DS!$A:$B,2,0),"")</f>
        <v/>
      </c>
      <c r="Q59" s="134" t="str">
        <f>_xlfn.IFNA(VLOOKUP('TKB CHIỀU'!Q59,DS!$A:$B,2,0),"")</f>
        <v/>
      </c>
      <c r="R59" s="134" t="str">
        <f>_xlfn.IFNA(VLOOKUP('TKB CHIỀU'!R59,DS!$A:$B,2,0),"")</f>
        <v/>
      </c>
      <c r="S59" s="134" t="str">
        <f>_xlfn.IFNA(VLOOKUP('TKB CHIỀU'!S59,DS!$A:$B,2,0),"")</f>
        <v/>
      </c>
      <c r="T59" s="134" t="str">
        <f>_xlfn.IFNA(VLOOKUP('TKB CHIỀU'!T59,DS!$A:$B,2,0),"")</f>
        <v/>
      </c>
      <c r="U59" s="134" t="str">
        <f>_xlfn.IFNA(VLOOKUP('TKB CHIỀU'!U59,DS!$A:$B,2,0),"")</f>
        <v/>
      </c>
      <c r="V59" s="134" t="str">
        <f>_xlfn.IFNA(VLOOKUP('TKB CHIỀU'!V59,DS!$A:$B,2,0),"")</f>
        <v/>
      </c>
      <c r="W59" s="134" t="str">
        <f>_xlfn.IFNA(VLOOKUP('TKB CHIỀU'!W59,DS!$A:$B,2,0),"")</f>
        <v/>
      </c>
      <c r="X59" s="134" t="str">
        <f>_xlfn.IFNA(VLOOKUP('TKB CHIỀU'!X59,DS!$A:$B,2,0),"")</f>
        <v/>
      </c>
      <c r="Y59" s="134" t="str">
        <f>_xlfn.IFNA(VLOOKUP('TKB CHIỀU'!Y59,DS!$A:$B,2,0),"")</f>
        <v/>
      </c>
      <c r="Z59" s="134" t="str">
        <f>_xlfn.IFNA(VLOOKUP('TKB CHIỀU'!Z59,DS!$A:$B,2,0),"")</f>
        <v/>
      </c>
      <c r="AA59" s="134" t="str">
        <f>_xlfn.IFNA(VLOOKUP('TKB CHIỀU'!AA59,DS!$A:$B,2,0),"")</f>
        <v/>
      </c>
      <c r="AB59" s="134" t="str">
        <f>_xlfn.IFNA(VLOOKUP('TKB CHIỀU'!AB59,DS!$A:$B,2,0),"")</f>
        <v/>
      </c>
      <c r="AC59" s="134" t="str">
        <f>_xlfn.IFNA(VLOOKUP('TKB CHIỀU'!AC59,DS!$A:$B,2,0),"")</f>
        <v/>
      </c>
      <c r="AD59" s="134" t="str">
        <f>_xlfn.IFNA(VLOOKUP('TKB CHIỀU'!AD59,DS!$A:$B,2,0),"")</f>
        <v/>
      </c>
      <c r="AE59" s="134" t="str">
        <f>_xlfn.IFNA(VLOOKUP('TKB CHIỀU'!AE59,DS!$A:$B,2,0),"")</f>
        <v/>
      </c>
      <c r="AF59" s="134" t="str">
        <f>_xlfn.IFNA(VLOOKUP('TKB CHIỀU'!AF59,DS!$A:$B,2,0),"")</f>
        <v>KV Dũng</v>
      </c>
      <c r="AG59" s="134" t="str">
        <f>_xlfn.IFNA(VLOOKUP('TKB CHIỀU'!AG59,DS!$A:$B,2,0),"")</f>
        <v>PTN Trâm</v>
      </c>
      <c r="AH59" s="134" t="str">
        <f>_xlfn.IFNA(VLOOKUP('TKB CHIỀU'!AH59,DS!$A:$B,2,0),"")</f>
        <v>DT Dung</v>
      </c>
      <c r="AI59" s="134" t="str">
        <f>_xlfn.IFNA(VLOOKUP('TKB CHIỀU'!AI59,DS!$A:$B,2,0),"")</f>
        <v>TT Hương</v>
      </c>
      <c r="AJ59" s="134" t="str">
        <f>_xlfn.IFNA(VLOOKUP('TKB CHIỀU'!AJ59,DS!$A:$B,2,0),"")</f>
        <v>LT Phong</v>
      </c>
      <c r="AK59" s="134" t="str">
        <f>_xlfn.IFNA(VLOOKUP('TKB CHIỀU'!AK59,DS!$A:$B,2,0),"")</f>
        <v>NH Lê</v>
      </c>
      <c r="AL59" s="134" t="str">
        <f>_xlfn.IFNA(VLOOKUP('TKB CHIỀU'!AL59,DS!$A:$B,2,0),"")</f>
        <v>PTL Anh</v>
      </c>
      <c r="AM59" s="134" t="str">
        <f>_xlfn.IFNA(VLOOKUP('TKB CHIỀU'!AM59,DS!$A:$B,2,0),"")</f>
        <v>NT Tâm</v>
      </c>
      <c r="AN59" s="134" t="str">
        <f>_xlfn.IFNA(VLOOKUP('TKB CHIỀU'!AN59,DS!$A:$B,2,0),"")</f>
        <v>TM Hằng</v>
      </c>
      <c r="AO59" s="134" t="str">
        <f>_xlfn.IFNA(VLOOKUP('TKB CHIỀU'!AO59,DS!$A:$B,2,0),"")</f>
        <v>NĐ Duy</v>
      </c>
      <c r="AP59" s="134" t="str">
        <f>_xlfn.IFNA(VLOOKUP('TKB CHIỀU'!AP59,DS!$A:$B,2,0),"")</f>
        <v>VTT Nhàn</v>
      </c>
      <c r="AQ59" s="135" t="str">
        <f>_xlfn.IFNA(VLOOKUP('TKB CHIỀU'!AQ59,DS!$A:$B,2,0),"")</f>
        <v>LP Thảo</v>
      </c>
      <c r="AR59" s="134" t="str">
        <f>_xlfn.IFNA(VLOOKUP('TKB CHIỀU'!AR59,DS!$A:$B,2,0),"")</f>
        <v>NTT Đông</v>
      </c>
      <c r="AS59" s="134" t="str">
        <f>_xlfn.IFNA(VLOOKUP('TKB CHIỀU'!AS59,DS!$A:$B,2,0),"")</f>
        <v>CK Đức</v>
      </c>
    </row>
    <row r="60" spans="1:45">
      <c r="A60" s="229"/>
      <c r="B60" s="66">
        <v>4</v>
      </c>
      <c r="C60" s="235" t="s">
        <v>164</v>
      </c>
      <c r="D60" s="131">
        <f>'TKB CHIỀU'!D60</f>
        <v>0</v>
      </c>
      <c r="E60" s="131">
        <f>'TKB CHIỀU'!E60</f>
        <v>0</v>
      </c>
      <c r="F60" s="131">
        <f>'TKB CHIỀU'!F60</f>
        <v>0</v>
      </c>
      <c r="G60" s="131">
        <f>'TKB CHIỀU'!G60</f>
        <v>0</v>
      </c>
      <c r="H60" s="131">
        <f>'TKB CHIỀU'!H60</f>
        <v>0</v>
      </c>
      <c r="I60" s="131">
        <f>'TKB CHIỀU'!I60</f>
        <v>0</v>
      </c>
      <c r="J60" s="131">
        <f>'TKB CHIỀU'!J60</f>
        <v>0</v>
      </c>
      <c r="K60" s="131">
        <f>'TKB CHIỀU'!K60</f>
        <v>0</v>
      </c>
      <c r="L60" s="131">
        <f>'TKB CHIỀU'!L60</f>
        <v>0</v>
      </c>
      <c r="M60" s="131">
        <f>'TKB CHIỀU'!M60</f>
        <v>0</v>
      </c>
      <c r="N60" s="131">
        <f>'TKB CHIỀU'!N60</f>
        <v>0</v>
      </c>
      <c r="O60" s="131">
        <f>'TKB CHIỀU'!O60</f>
        <v>0</v>
      </c>
      <c r="P60" s="131">
        <f>'TKB CHIỀU'!P60</f>
        <v>0</v>
      </c>
      <c r="Q60" s="136">
        <f>'TKB CHIỀU'!Q60</f>
        <v>0</v>
      </c>
      <c r="R60" s="136">
        <f>'TKB CHIỀU'!R60</f>
        <v>0</v>
      </c>
      <c r="S60" s="136">
        <f>'TKB CHIỀU'!S60</f>
        <v>0</v>
      </c>
      <c r="T60" s="136">
        <f>'TKB CHIỀU'!T60</f>
        <v>0</v>
      </c>
      <c r="U60" s="136">
        <f>'TKB CHIỀU'!U60</f>
        <v>0</v>
      </c>
      <c r="V60" s="136">
        <f>'TKB CHIỀU'!V60</f>
        <v>0</v>
      </c>
      <c r="W60" s="136">
        <f>'TKB CHIỀU'!W60</f>
        <v>0</v>
      </c>
      <c r="X60" s="136">
        <f>'TKB CHIỀU'!X60</f>
        <v>0</v>
      </c>
      <c r="Y60" s="136">
        <f>'TKB CHIỀU'!Y60</f>
        <v>0</v>
      </c>
      <c r="Z60" s="136">
        <f>'TKB CHIỀU'!Z60</f>
        <v>0</v>
      </c>
      <c r="AA60" s="136">
        <f>'TKB CHIỀU'!AA60</f>
        <v>0</v>
      </c>
      <c r="AB60" s="136">
        <f>'TKB CHIỀU'!AB60</f>
        <v>0</v>
      </c>
      <c r="AC60" s="136">
        <f>'TKB CHIỀU'!AC60</f>
        <v>0</v>
      </c>
      <c r="AD60" s="136">
        <f>'TKB CHIỀU'!AD60</f>
        <v>0</v>
      </c>
      <c r="AE60" s="136">
        <f>'TKB CHIỀU'!AE60</f>
        <v>0</v>
      </c>
      <c r="AF60" s="136" t="str">
        <f>'TKB CHIỀU'!AF60</f>
        <v>CÔNG NGHỆ</v>
      </c>
      <c r="AG60" s="136" t="str">
        <f>'TKB CHIỀU'!AG60</f>
        <v>GD ĐP</v>
      </c>
      <c r="AH60" s="136" t="str">
        <f>'TKB CHIỀU'!AH60</f>
        <v>KHTN-S</v>
      </c>
      <c r="AI60" s="136" t="str">
        <f>'TKB CHIỀU'!AI60</f>
        <v>TOÁN</v>
      </c>
      <c r="AJ60" s="136" t="str">
        <f>'TKB CHIỀU'!AJ60</f>
        <v>KHTN-S</v>
      </c>
      <c r="AK60" s="136" t="str">
        <f>'TKB CHIỀU'!AK60</f>
        <v>NGỮ VĂN</v>
      </c>
      <c r="AL60" s="136" t="str">
        <f>'TKB CHIỀU'!AL60</f>
        <v>NGỮ VĂN</v>
      </c>
      <c r="AM60" s="136" t="str">
        <f>'TKB CHIỀU'!AM60</f>
        <v>GDTC</v>
      </c>
      <c r="AN60" s="136" t="str">
        <f>'TKB CHIỀU'!AN60</f>
        <v>TIẾNG ANH</v>
      </c>
      <c r="AO60" s="136" t="str">
        <f>'TKB CHIỀU'!AO60</f>
        <v>TIẾNG ANH</v>
      </c>
      <c r="AP60" s="136" t="str">
        <f>'TKB CHIỀU'!AP60</f>
        <v>KHTN-H</v>
      </c>
      <c r="AQ60" s="137" t="str">
        <f>'TKB CHIỀU'!AQ60</f>
        <v>TIN HỌC</v>
      </c>
      <c r="AR60" s="136" t="str">
        <f>'TKB CHIỀU'!AR60</f>
        <v>NT - HOẠ</v>
      </c>
      <c r="AS60" s="136" t="str">
        <f>'TKB CHIỀU'!AS60</f>
        <v>TIẾNG PHÁP</v>
      </c>
    </row>
    <row r="61" spans="1:45">
      <c r="A61" s="229"/>
      <c r="B61" s="161"/>
      <c r="C61" s="234"/>
      <c r="D61" s="133" t="str">
        <f>_xlfn.IFNA(VLOOKUP('TKB CHIỀU'!D61,DS!$A:$B,2,0),"")</f>
        <v/>
      </c>
      <c r="E61" s="133" t="str">
        <f>_xlfn.IFNA(VLOOKUP('TKB CHIỀU'!E61,DS!$A:$B,2,0),"")</f>
        <v/>
      </c>
      <c r="F61" s="133" t="str">
        <f>_xlfn.IFNA(VLOOKUP('TKB CHIỀU'!F61,DS!$A:$B,2,0),"")</f>
        <v/>
      </c>
      <c r="G61" s="133" t="str">
        <f>_xlfn.IFNA(VLOOKUP('TKB CHIỀU'!G61,DS!$A:$B,2,0),"")</f>
        <v/>
      </c>
      <c r="H61" s="133" t="str">
        <f>_xlfn.IFNA(VLOOKUP('TKB CHIỀU'!H61,DS!$A:$B,2,0),"")</f>
        <v/>
      </c>
      <c r="I61" s="133" t="str">
        <f>_xlfn.IFNA(VLOOKUP('TKB CHIỀU'!I61,DS!$A:$B,2,0),"")</f>
        <v/>
      </c>
      <c r="J61" s="133" t="str">
        <f>_xlfn.IFNA(VLOOKUP('TKB CHIỀU'!J61,DS!$A:$B,2,0),"")</f>
        <v/>
      </c>
      <c r="K61" s="133" t="str">
        <f>_xlfn.IFNA(VLOOKUP('TKB CHIỀU'!K61,DS!$A:$B,2,0),"")</f>
        <v/>
      </c>
      <c r="L61" s="133" t="str">
        <f>_xlfn.IFNA(VLOOKUP('TKB CHIỀU'!L61,DS!$A:$B,2,0),"")</f>
        <v/>
      </c>
      <c r="M61" s="133" t="str">
        <f>_xlfn.IFNA(VLOOKUP('TKB CHIỀU'!M61,DS!$A:$B,2,0),"")</f>
        <v/>
      </c>
      <c r="N61" s="133" t="str">
        <f>_xlfn.IFNA(VLOOKUP('TKB CHIỀU'!N61,DS!$A:$B,2,0),"")</f>
        <v/>
      </c>
      <c r="O61" s="133" t="str">
        <f>_xlfn.IFNA(VLOOKUP('TKB CHIỀU'!O61,DS!$A:$B,2,0),"")</f>
        <v/>
      </c>
      <c r="P61" s="133" t="str">
        <f>_xlfn.IFNA(VLOOKUP('TKB CHIỀU'!P61,DS!$A:$B,2,0),"")</f>
        <v/>
      </c>
      <c r="Q61" s="134" t="str">
        <f>_xlfn.IFNA(VLOOKUP('TKB CHIỀU'!Q61,DS!$A:$B,2,0),"")</f>
        <v/>
      </c>
      <c r="R61" s="134" t="str">
        <f>_xlfn.IFNA(VLOOKUP('TKB CHIỀU'!R61,DS!$A:$B,2,0),"")</f>
        <v/>
      </c>
      <c r="S61" s="134" t="str">
        <f>_xlfn.IFNA(VLOOKUP('TKB CHIỀU'!S61,DS!$A:$B,2,0),"")</f>
        <v/>
      </c>
      <c r="T61" s="134" t="str">
        <f>_xlfn.IFNA(VLOOKUP('TKB CHIỀU'!T61,DS!$A:$B,2,0),"")</f>
        <v/>
      </c>
      <c r="U61" s="134" t="str">
        <f>_xlfn.IFNA(VLOOKUP('TKB CHIỀU'!U61,DS!$A:$B,2,0),"")</f>
        <v/>
      </c>
      <c r="V61" s="134" t="str">
        <f>_xlfn.IFNA(VLOOKUP('TKB CHIỀU'!V61,DS!$A:$B,2,0),"")</f>
        <v/>
      </c>
      <c r="W61" s="134" t="str">
        <f>_xlfn.IFNA(VLOOKUP('TKB CHIỀU'!W61,DS!$A:$B,2,0),"")</f>
        <v/>
      </c>
      <c r="X61" s="134" t="str">
        <f>_xlfn.IFNA(VLOOKUP('TKB CHIỀU'!X61,DS!$A:$B,2,0),"")</f>
        <v/>
      </c>
      <c r="Y61" s="134" t="str">
        <f>_xlfn.IFNA(VLOOKUP('TKB CHIỀU'!Y61,DS!$A:$B,2,0),"")</f>
        <v/>
      </c>
      <c r="Z61" s="134" t="str">
        <f>_xlfn.IFNA(VLOOKUP('TKB CHIỀU'!Z61,DS!$A:$B,2,0),"")</f>
        <v/>
      </c>
      <c r="AA61" s="134" t="str">
        <f>_xlfn.IFNA(VLOOKUP('TKB CHIỀU'!AA61,DS!$A:$B,2,0),"")</f>
        <v/>
      </c>
      <c r="AB61" s="134" t="str">
        <f>_xlfn.IFNA(VLOOKUP('TKB CHIỀU'!AB61,DS!$A:$B,2,0),"")</f>
        <v/>
      </c>
      <c r="AC61" s="134" t="str">
        <f>_xlfn.IFNA(VLOOKUP('TKB CHIỀU'!AC61,DS!$A:$B,2,0),"")</f>
        <v/>
      </c>
      <c r="AD61" s="134" t="str">
        <f>_xlfn.IFNA(VLOOKUP('TKB CHIỀU'!AD61,DS!$A:$B,2,0),"")</f>
        <v/>
      </c>
      <c r="AE61" s="134" t="str">
        <f>_xlfn.IFNA(VLOOKUP('TKB CHIỀU'!AE61,DS!$A:$B,2,0),"")</f>
        <v/>
      </c>
      <c r="AF61" s="138" t="str">
        <f>_xlfn.IFNA(VLOOKUP('TKB CHIỀU'!AF61,DS!$A:$B,2,0),"")</f>
        <v>NT Tâm</v>
      </c>
      <c r="AG61" s="134" t="str">
        <f>_xlfn.IFNA(VLOOKUP('TKB CHIỀU'!AG61,DS!$A:$B,2,0),"")</f>
        <v>ĐT Thủy</v>
      </c>
      <c r="AH61" s="134" t="str">
        <f>_xlfn.IFNA(VLOOKUP('TKB CHIỀU'!AH61,DS!$A:$B,2,0),"")</f>
        <v>TT Hương</v>
      </c>
      <c r="AI61" s="134" t="str">
        <f>_xlfn.IFNA(VLOOKUP('TKB CHIỀU'!AI61,DS!$A:$B,2,0),"")</f>
        <v>PT Hương</v>
      </c>
      <c r="AJ61" s="134" t="str">
        <f>_xlfn.IFNA(VLOOKUP('TKB CHIỀU'!AJ61,DS!$A:$B,2,0),"")</f>
        <v>PTN Trâm</v>
      </c>
      <c r="AK61" s="134" t="str">
        <f>_xlfn.IFNA(VLOOKUP('TKB CHIỀU'!AK61,DS!$A:$B,2,0),"")</f>
        <v>NH Lê</v>
      </c>
      <c r="AL61" s="134" t="str">
        <f>_xlfn.IFNA(VLOOKUP('TKB CHIỀU'!AL61,DS!$A:$B,2,0),"")</f>
        <v>PTL Anh</v>
      </c>
      <c r="AM61" s="134" t="str">
        <f>_xlfn.IFNA(VLOOKUP('TKB CHIỀU'!AM61,DS!$A:$B,2,0),"")</f>
        <v>NĐ Duy</v>
      </c>
      <c r="AN61" s="134" t="str">
        <f>_xlfn.IFNA(VLOOKUP('TKB CHIỀU'!AN61,DS!$A:$B,2,0),"")</f>
        <v>TM Hằng</v>
      </c>
      <c r="AO61" s="134" t="str">
        <f>_xlfn.IFNA(VLOOKUP('TKB CHIỀU'!AO61,DS!$A:$B,2,0),"")</f>
        <v>NT Hải</v>
      </c>
      <c r="AP61" s="134" t="str">
        <f>_xlfn.IFNA(VLOOKUP('TKB CHIỀU'!AP61,DS!$A:$B,2,0),"")</f>
        <v>TT Hồng</v>
      </c>
      <c r="AQ61" s="135" t="str">
        <f>_xlfn.IFNA(VLOOKUP('TKB CHIỀU'!AQ61,DS!$A:$B,2,0),"")</f>
        <v>LP Thảo</v>
      </c>
      <c r="AR61" s="134" t="str">
        <f>_xlfn.IFNA(VLOOKUP('TKB CHIỀU'!AR61,DS!$A:$B,2,0),"")</f>
        <v>LT Phong</v>
      </c>
      <c r="AS61" s="134" t="str">
        <f>_xlfn.IFNA(VLOOKUP('TKB CHIỀU'!AS61,DS!$A:$B,2,0),"")</f>
        <v>CK Đức</v>
      </c>
    </row>
    <row r="62" spans="1:45">
      <c r="A62" s="229"/>
      <c r="B62" s="66">
        <v>5</v>
      </c>
      <c r="C62" s="235" t="s">
        <v>166</v>
      </c>
      <c r="D62" s="131">
        <f>'TKB CHIỀU'!D62</f>
        <v>0</v>
      </c>
      <c r="E62" s="131">
        <f>'TKB CHIỀU'!E62</f>
        <v>0</v>
      </c>
      <c r="F62" s="131">
        <f>'TKB CHIỀU'!F62</f>
        <v>0</v>
      </c>
      <c r="G62" s="131">
        <f>'TKB CHIỀU'!G62</f>
        <v>0</v>
      </c>
      <c r="H62" s="131">
        <f>'TKB CHIỀU'!H62</f>
        <v>0</v>
      </c>
      <c r="I62" s="131">
        <f>'TKB CHIỀU'!I62</f>
        <v>0</v>
      </c>
      <c r="J62" s="131">
        <f>'TKB CHIỀU'!J62</f>
        <v>0</v>
      </c>
      <c r="K62" s="131">
        <f>'TKB CHIỀU'!K62</f>
        <v>0</v>
      </c>
      <c r="L62" s="131">
        <f>'TKB CHIỀU'!L62</f>
        <v>0</v>
      </c>
      <c r="M62" s="131">
        <f>'TKB CHIỀU'!M62</f>
        <v>0</v>
      </c>
      <c r="N62" s="131">
        <f>'TKB CHIỀU'!N62</f>
        <v>0</v>
      </c>
      <c r="O62" s="131">
        <f>'TKB CHIỀU'!O62</f>
        <v>0</v>
      </c>
      <c r="P62" s="131">
        <f>'TKB CHIỀU'!P62</f>
        <v>0</v>
      </c>
      <c r="Q62" s="136">
        <f>'TKB CHIỀU'!Q62</f>
        <v>0</v>
      </c>
      <c r="R62" s="136">
        <f>'TKB CHIỀU'!R62</f>
        <v>0</v>
      </c>
      <c r="S62" s="136">
        <f>'TKB CHIỀU'!S62</f>
        <v>0</v>
      </c>
      <c r="T62" s="136">
        <f>'TKB CHIỀU'!T62</f>
        <v>0</v>
      </c>
      <c r="U62" s="136">
        <f>'TKB CHIỀU'!U62</f>
        <v>0</v>
      </c>
      <c r="V62" s="136">
        <f>'TKB CHIỀU'!V62</f>
        <v>0</v>
      </c>
      <c r="W62" s="136">
        <f>'TKB CHIỀU'!W62</f>
        <v>0</v>
      </c>
      <c r="X62" s="136">
        <f>'TKB CHIỀU'!X62</f>
        <v>0</v>
      </c>
      <c r="Y62" s="136">
        <f>'TKB CHIỀU'!Y62</f>
        <v>0</v>
      </c>
      <c r="Z62" s="136">
        <f>'TKB CHIỀU'!Z62</f>
        <v>0</v>
      </c>
      <c r="AA62" s="136">
        <f>'TKB CHIỀU'!AA62</f>
        <v>0</v>
      </c>
      <c r="AB62" s="136">
        <f>'TKB CHIỀU'!AB62</f>
        <v>0</v>
      </c>
      <c r="AC62" s="136">
        <f>'TKB CHIỀU'!AC62</f>
        <v>0</v>
      </c>
      <c r="AD62" s="136">
        <f>'TKB CHIỀU'!AD62</f>
        <v>0</v>
      </c>
      <c r="AE62" s="136">
        <f>'TKB CHIỀU'!AE62</f>
        <v>0</v>
      </c>
      <c r="AF62" s="136" t="str">
        <f>'TKB CHIỀU'!AF62</f>
        <v>HĐTN-HN</v>
      </c>
      <c r="AG62" s="136" t="str">
        <f>'TKB CHIỀU'!AG62</f>
        <v>HĐTN-HN</v>
      </c>
      <c r="AH62" s="136" t="str">
        <f>'TKB CHIỀU'!AH62</f>
        <v>HĐTN-HN</v>
      </c>
      <c r="AI62" s="136" t="str">
        <f>'TKB CHIỀU'!AI62</f>
        <v>HĐTN-HN</v>
      </c>
      <c r="AJ62" s="136" t="str">
        <f>'TKB CHIỀU'!AJ62</f>
        <v>HĐTN-HN</v>
      </c>
      <c r="AK62" s="136" t="str">
        <f>'TKB CHIỀU'!AK62</f>
        <v>HĐTN-HN</v>
      </c>
      <c r="AL62" s="136" t="str">
        <f>'TKB CHIỀU'!AL62</f>
        <v>HĐTN-HN</v>
      </c>
      <c r="AM62" s="136" t="str">
        <f>'TKB CHIỀU'!AM62</f>
        <v>HĐTN-HN</v>
      </c>
      <c r="AN62" s="136" t="str">
        <f>'TKB CHIỀU'!AN62</f>
        <v>GDTC</v>
      </c>
      <c r="AO62" s="136" t="str">
        <f>'TKB CHIỀU'!AO62</f>
        <v>HĐTN-HN</v>
      </c>
      <c r="AP62" s="136" t="str">
        <f>'TKB CHIỀU'!AP62</f>
        <v>HĐTN-HN</v>
      </c>
      <c r="AQ62" s="136" t="str">
        <f>'TKB CHIỀU'!AQ62</f>
        <v>HĐTN-HN</v>
      </c>
      <c r="AR62" s="136" t="str">
        <f>'TKB CHIỀU'!AR62</f>
        <v>HĐTN-HN</v>
      </c>
      <c r="AS62" s="136">
        <f>'TKB CHIỀU'!AS62</f>
        <v>0</v>
      </c>
    </row>
    <row r="63" spans="1:45" ht="12" thickBot="1">
      <c r="A63" s="230"/>
      <c r="B63" s="70"/>
      <c r="C63" s="236"/>
      <c r="D63" s="151" t="str">
        <f>_xlfn.IFNA(VLOOKUP('TKB CHIỀU'!D63,DS!$A:$B,2,0),"")</f>
        <v/>
      </c>
      <c r="E63" s="151" t="str">
        <f>_xlfn.IFNA(VLOOKUP('TKB CHIỀU'!E63,DS!$A:$B,2,0),"")</f>
        <v/>
      </c>
      <c r="F63" s="151" t="str">
        <f>_xlfn.IFNA(VLOOKUP('TKB CHIỀU'!F63,DS!$A:$B,2,0),"")</f>
        <v/>
      </c>
      <c r="G63" s="151" t="str">
        <f>_xlfn.IFNA(VLOOKUP('TKB CHIỀU'!G63,DS!$A:$B,2,0),"")</f>
        <v/>
      </c>
      <c r="H63" s="151" t="str">
        <f>_xlfn.IFNA(VLOOKUP('TKB CHIỀU'!H63,DS!$A:$B,2,0),"")</f>
        <v/>
      </c>
      <c r="I63" s="151" t="str">
        <f>_xlfn.IFNA(VLOOKUP('TKB CHIỀU'!I63,DS!$A:$B,2,0),"")</f>
        <v/>
      </c>
      <c r="J63" s="151" t="str">
        <f>_xlfn.IFNA(VLOOKUP('TKB CHIỀU'!J63,DS!$A:$B,2,0),"")</f>
        <v/>
      </c>
      <c r="K63" s="151" t="str">
        <f>_xlfn.IFNA(VLOOKUP('TKB CHIỀU'!K63,DS!$A:$B,2,0),"")</f>
        <v/>
      </c>
      <c r="L63" s="151" t="str">
        <f>_xlfn.IFNA(VLOOKUP('TKB CHIỀU'!L63,DS!$A:$B,2,0),"")</f>
        <v/>
      </c>
      <c r="M63" s="151" t="str">
        <f>_xlfn.IFNA(VLOOKUP('TKB CHIỀU'!M63,DS!$A:$B,2,0),"")</f>
        <v/>
      </c>
      <c r="N63" s="151" t="str">
        <f>_xlfn.IFNA(VLOOKUP('TKB CHIỀU'!N63,DS!$A:$B,2,0),"")</f>
        <v/>
      </c>
      <c r="O63" s="151" t="str">
        <f>_xlfn.IFNA(VLOOKUP('TKB CHIỀU'!O63,DS!$A:$B,2,0),"")</f>
        <v/>
      </c>
      <c r="P63" s="151" t="str">
        <f>_xlfn.IFNA(VLOOKUP('TKB CHIỀU'!P63,DS!$A:$B,2,0),"")</f>
        <v/>
      </c>
      <c r="Q63" s="152" t="str">
        <f>_xlfn.IFNA(VLOOKUP('TKB CHIỀU'!Q63,DS!$A:$B,2,0),"")</f>
        <v/>
      </c>
      <c r="R63" s="152" t="str">
        <f>_xlfn.IFNA(VLOOKUP('TKB CHIỀU'!R63,DS!$A:$B,2,0),"")</f>
        <v/>
      </c>
      <c r="S63" s="152" t="str">
        <f>_xlfn.IFNA(VLOOKUP('TKB CHIỀU'!S63,DS!$A:$B,2,0),"")</f>
        <v/>
      </c>
      <c r="T63" s="152" t="str">
        <f>_xlfn.IFNA(VLOOKUP('TKB CHIỀU'!T63,DS!$A:$B,2,0),"")</f>
        <v/>
      </c>
      <c r="U63" s="152" t="str">
        <f>_xlfn.IFNA(VLOOKUP('TKB CHIỀU'!U63,DS!$A:$B,2,0),"")</f>
        <v/>
      </c>
      <c r="V63" s="152" t="str">
        <f>_xlfn.IFNA(VLOOKUP('TKB CHIỀU'!V63,DS!$A:$B,2,0),"")</f>
        <v/>
      </c>
      <c r="W63" s="152" t="str">
        <f>_xlfn.IFNA(VLOOKUP('TKB CHIỀU'!W63,DS!$A:$B,2,0),"")</f>
        <v/>
      </c>
      <c r="X63" s="152" t="str">
        <f>_xlfn.IFNA(VLOOKUP('TKB CHIỀU'!X63,DS!$A:$B,2,0),"")</f>
        <v/>
      </c>
      <c r="Y63" s="152" t="str">
        <f>_xlfn.IFNA(VLOOKUP('TKB CHIỀU'!Y63,DS!$A:$B,2,0),"")</f>
        <v/>
      </c>
      <c r="Z63" s="152" t="str">
        <f>_xlfn.IFNA(VLOOKUP('TKB CHIỀU'!Z63,DS!$A:$B,2,0),"")</f>
        <v/>
      </c>
      <c r="AA63" s="152" t="str">
        <f>_xlfn.IFNA(VLOOKUP('TKB CHIỀU'!AA63,DS!$A:$B,2,0),"")</f>
        <v/>
      </c>
      <c r="AB63" s="152" t="str">
        <f>_xlfn.IFNA(VLOOKUP('TKB CHIỀU'!AB63,DS!$A:$B,2,0),"")</f>
        <v/>
      </c>
      <c r="AC63" s="152" t="str">
        <f>_xlfn.IFNA(VLOOKUP('TKB CHIỀU'!AC63,DS!$A:$B,2,0),"")</f>
        <v/>
      </c>
      <c r="AD63" s="152" t="str">
        <f>_xlfn.IFNA(VLOOKUP('TKB CHIỀU'!AD63,DS!$A:$B,2,0),"")</f>
        <v/>
      </c>
      <c r="AE63" s="152" t="str">
        <f>_xlfn.IFNA(VLOOKUP('TKB CHIỀU'!AE63,DS!$A:$B,2,0),"")</f>
        <v/>
      </c>
      <c r="AF63" s="152" t="str">
        <f>_xlfn.IFNA(VLOOKUP('TKB CHIỀU'!AF63,DS!$A:$B,2,0),"")</f>
        <v>NT Tâm</v>
      </c>
      <c r="AG63" s="152" t="str">
        <f>_xlfn.IFNA(VLOOKUP('TKB CHIỀU'!AG63,DS!$A:$B,2,0),"")</f>
        <v>NTT Đông</v>
      </c>
      <c r="AH63" s="152" t="str">
        <f>_xlfn.IFNA(VLOOKUP('TKB CHIỀU'!AH63,DS!$A:$B,2,0),"")</f>
        <v>TT Hương</v>
      </c>
      <c r="AI63" s="152" t="str">
        <f>_xlfn.IFNA(VLOOKUP('TKB CHIỀU'!AI63,DS!$A:$B,2,0),"")</f>
        <v>PT Hương</v>
      </c>
      <c r="AJ63" s="152" t="str">
        <f>_xlfn.IFNA(VLOOKUP('TKB CHIỀU'!AJ63,DS!$A:$B,2,0),"")</f>
        <v>NTP Lan B</v>
      </c>
      <c r="AK63" s="152" t="str">
        <f>_xlfn.IFNA(VLOOKUP('TKB CHIỀU'!AK63,DS!$A:$B,2,0),"")</f>
        <v>NH Lê</v>
      </c>
      <c r="AL63" s="152" t="str">
        <f>_xlfn.IFNA(VLOOKUP('TKB CHIỀU'!AL63,DS!$A:$B,2,0),"")</f>
        <v>PTL Anh</v>
      </c>
      <c r="AM63" s="152" t="str">
        <f>_xlfn.IFNA(VLOOKUP('TKB CHIỀU'!AM63,DS!$A:$B,2,0),"")</f>
        <v>TM Hằng</v>
      </c>
      <c r="AN63" s="152" t="str">
        <f>_xlfn.IFNA(VLOOKUP('TKB CHIỀU'!AN63,DS!$A:$B,2,0),"")</f>
        <v>NĐ Duy</v>
      </c>
      <c r="AO63" s="152" t="str">
        <f>_xlfn.IFNA(VLOOKUP('TKB CHIỀU'!AO63,DS!$A:$B,2,0),"")</f>
        <v>NT Hải</v>
      </c>
      <c r="AP63" s="152" t="str">
        <f>_xlfn.IFNA(VLOOKUP('TKB CHIỀU'!AP63,DS!$A:$B,2,0),"")</f>
        <v>TT Hồng</v>
      </c>
      <c r="AQ63" s="153" t="str">
        <f>_xlfn.IFNA(VLOOKUP('TKB CHIỀU'!AQ63,DS!$A:$B,2,0),"")</f>
        <v>ĐT Thủy</v>
      </c>
      <c r="AR63" s="152" t="str">
        <f>_xlfn.IFNA(VLOOKUP('TKB CHIỀU'!AR63,DS!$A:$B,2,0),"")</f>
        <v>NTT Huyền P</v>
      </c>
      <c r="AS63" s="152" t="str">
        <f>_xlfn.IFNA(VLOOKUP('TKB CHIỀU'!AS63,DS!$A:$B,2,0),"")</f>
        <v/>
      </c>
    </row>
    <row r="64" spans="1:45" ht="12" thickTop="1"/>
  </sheetData>
  <mergeCells count="42">
    <mergeCell ref="A4:A13"/>
    <mergeCell ref="B4:B5"/>
    <mergeCell ref="C4:C5"/>
    <mergeCell ref="C6:C7"/>
    <mergeCell ref="C8:C9"/>
    <mergeCell ref="C10:C11"/>
    <mergeCell ref="C12:C13"/>
    <mergeCell ref="A14:A23"/>
    <mergeCell ref="B14:B15"/>
    <mergeCell ref="C14:C15"/>
    <mergeCell ref="C16:C17"/>
    <mergeCell ref="C18:C19"/>
    <mergeCell ref="C20:C21"/>
    <mergeCell ref="C22:C23"/>
    <mergeCell ref="A24:A33"/>
    <mergeCell ref="B24:B25"/>
    <mergeCell ref="C24:C25"/>
    <mergeCell ref="C26:C27"/>
    <mergeCell ref="C28:C29"/>
    <mergeCell ref="C30:C31"/>
    <mergeCell ref="C32:C33"/>
    <mergeCell ref="A34:A43"/>
    <mergeCell ref="B34:B35"/>
    <mergeCell ref="C34:C35"/>
    <mergeCell ref="C36:C37"/>
    <mergeCell ref="C38:C39"/>
    <mergeCell ref="C40:C41"/>
    <mergeCell ref="C42:C43"/>
    <mergeCell ref="A44:A53"/>
    <mergeCell ref="B44:B45"/>
    <mergeCell ref="C44:C45"/>
    <mergeCell ref="C46:C47"/>
    <mergeCell ref="C48:C49"/>
    <mergeCell ref="C50:C51"/>
    <mergeCell ref="C52:C53"/>
    <mergeCell ref="A54:A63"/>
    <mergeCell ref="B54:B55"/>
    <mergeCell ref="C54:C55"/>
    <mergeCell ref="C56:C57"/>
    <mergeCell ref="C58:C59"/>
    <mergeCell ref="C60:C61"/>
    <mergeCell ref="C62:C63"/>
  </mergeCells>
  <conditionalFormatting sqref="A21">
    <cfRule type="duplicateValues" dxfId="2647" priority="336" stopIfTrue="1"/>
  </conditionalFormatting>
  <conditionalFormatting sqref="A17:B17">
    <cfRule type="duplicateValues" dxfId="2646" priority="331" stopIfTrue="1"/>
  </conditionalFormatting>
  <conditionalFormatting sqref="A19:B19">
    <cfRule type="duplicateValues" dxfId="2645" priority="330" stopIfTrue="1"/>
  </conditionalFormatting>
  <conditionalFormatting sqref="A21:B21">
    <cfRule type="duplicateValues" dxfId="2644" priority="329" stopIfTrue="1"/>
  </conditionalFormatting>
  <conditionalFormatting sqref="A25:B25">
    <cfRule type="duplicateValues" dxfId="2643" priority="328" stopIfTrue="1"/>
  </conditionalFormatting>
  <conditionalFormatting sqref="A27:B27">
    <cfRule type="duplicateValues" dxfId="2642" priority="327" stopIfTrue="1"/>
  </conditionalFormatting>
  <conditionalFormatting sqref="A29:B29">
    <cfRule type="duplicateValues" dxfId="2641" priority="333" stopIfTrue="1"/>
    <cfRule type="duplicateValues" dxfId="2640" priority="326" stopIfTrue="1"/>
  </conditionalFormatting>
  <conditionalFormatting sqref="A31:B31">
    <cfRule type="duplicateValues" dxfId="2639" priority="335" stopIfTrue="1"/>
    <cfRule type="duplicateValues" dxfId="2638" priority="325" stopIfTrue="1"/>
  </conditionalFormatting>
  <conditionalFormatting sqref="A33:B33">
    <cfRule type="duplicateValues" dxfId="2637" priority="324" stopIfTrue="1"/>
  </conditionalFormatting>
  <conditionalFormatting sqref="A35:B35">
    <cfRule type="duplicateValues" dxfId="2636" priority="323" stopIfTrue="1"/>
  </conditionalFormatting>
  <conditionalFormatting sqref="A37:B37">
    <cfRule type="duplicateValues" dxfId="2635" priority="322" stopIfTrue="1"/>
  </conditionalFormatting>
  <conditionalFormatting sqref="A39:B39">
    <cfRule type="duplicateValues" dxfId="2634" priority="321" stopIfTrue="1"/>
  </conditionalFormatting>
  <conditionalFormatting sqref="A41:B41">
    <cfRule type="duplicateValues" dxfId="2633" priority="320" stopIfTrue="1"/>
  </conditionalFormatting>
  <conditionalFormatting sqref="A43:B43">
    <cfRule type="duplicateValues" dxfId="2632" priority="319" stopIfTrue="1"/>
  </conditionalFormatting>
  <conditionalFormatting sqref="A45:B45">
    <cfRule type="duplicateValues" dxfId="2631" priority="318" stopIfTrue="1"/>
  </conditionalFormatting>
  <conditionalFormatting sqref="A47:B47">
    <cfRule type="duplicateValues" dxfId="2630" priority="317" stopIfTrue="1"/>
  </conditionalFormatting>
  <conditionalFormatting sqref="A49:B49">
    <cfRule type="duplicateValues" dxfId="2629" priority="332" stopIfTrue="1"/>
    <cfRule type="duplicateValues" dxfId="2628" priority="316" stopIfTrue="1"/>
    <cfRule type="duplicateValues" dxfId="2627" priority="210"/>
  </conditionalFormatting>
  <conditionalFormatting sqref="A51:B51">
    <cfRule type="duplicateValues" dxfId="2626" priority="315" stopIfTrue="1"/>
  </conditionalFormatting>
  <conditionalFormatting sqref="A53:B53">
    <cfRule type="duplicateValues" dxfId="2625" priority="314" stopIfTrue="1"/>
  </conditionalFormatting>
  <conditionalFormatting sqref="A55:B55">
    <cfRule type="duplicateValues" dxfId="2624" priority="313" stopIfTrue="1"/>
  </conditionalFormatting>
  <conditionalFormatting sqref="A57:B57">
    <cfRule type="duplicateValues" dxfId="2623" priority="312" stopIfTrue="1"/>
  </conditionalFormatting>
  <conditionalFormatting sqref="A59:B59">
    <cfRule type="duplicateValues" dxfId="2622" priority="334" stopIfTrue="1"/>
    <cfRule type="duplicateValues" dxfId="2621" priority="311" stopIfTrue="1"/>
  </conditionalFormatting>
  <conditionalFormatting sqref="A61:B61">
    <cfRule type="duplicateValues" dxfId="2620" priority="310" stopIfTrue="1"/>
  </conditionalFormatting>
  <conditionalFormatting sqref="A63:B63">
    <cfRule type="duplicateValues" dxfId="2619" priority="309" stopIfTrue="1"/>
  </conditionalFormatting>
  <conditionalFormatting sqref="A5:C5">
    <cfRule type="duplicateValues" dxfId="2618" priority="155"/>
    <cfRule type="duplicateValues" dxfId="2617" priority="184"/>
  </conditionalFormatting>
  <conditionalFormatting sqref="A7:C7">
    <cfRule type="duplicateValues" dxfId="2616" priority="154"/>
    <cfRule type="duplicateValues" dxfId="2615" priority="183"/>
  </conditionalFormatting>
  <conditionalFormatting sqref="A9:C9">
    <cfRule type="duplicateValues" dxfId="2614" priority="182"/>
    <cfRule type="duplicateValues" dxfId="2613" priority="153"/>
  </conditionalFormatting>
  <conditionalFormatting sqref="A11:C11">
    <cfRule type="duplicateValues" dxfId="2612" priority="181"/>
    <cfRule type="duplicateValues" dxfId="2611" priority="152"/>
  </conditionalFormatting>
  <conditionalFormatting sqref="A13:C13">
    <cfRule type="duplicateValues" dxfId="2610" priority="180"/>
    <cfRule type="duplicateValues" dxfId="2609" priority="151"/>
  </conditionalFormatting>
  <conditionalFormatting sqref="A15:C15">
    <cfRule type="duplicateValues" dxfId="2608" priority="179"/>
    <cfRule type="duplicateValues" dxfId="2607" priority="150"/>
  </conditionalFormatting>
  <conditionalFormatting sqref="A17:C17">
    <cfRule type="duplicateValues" dxfId="2606" priority="178"/>
    <cfRule type="duplicateValues" dxfId="2605" priority="149"/>
  </conditionalFormatting>
  <conditionalFormatting sqref="A19:C19">
    <cfRule type="duplicateValues" dxfId="2604" priority="177"/>
    <cfRule type="duplicateValues" dxfId="2603" priority="148"/>
  </conditionalFormatting>
  <conditionalFormatting sqref="A21:C21">
    <cfRule type="duplicateValues" dxfId="2602" priority="176"/>
    <cfRule type="duplicateValues" dxfId="2601" priority="147"/>
    <cfRule type="duplicateValues" dxfId="2600" priority="207"/>
  </conditionalFormatting>
  <conditionalFormatting sqref="A23:C23">
    <cfRule type="duplicateValues" dxfId="2599" priority="146"/>
    <cfRule type="duplicateValues" dxfId="2598" priority="175"/>
  </conditionalFormatting>
  <conditionalFormatting sqref="A25:C25">
    <cfRule type="duplicateValues" dxfId="2597" priority="174"/>
    <cfRule type="duplicateValues" dxfId="2596" priority="145"/>
  </conditionalFormatting>
  <conditionalFormatting sqref="A27:C27">
    <cfRule type="duplicateValues" dxfId="2595" priority="144"/>
    <cfRule type="duplicateValues" dxfId="2594" priority="173"/>
  </conditionalFormatting>
  <conditionalFormatting sqref="A29:C29">
    <cfRule type="duplicateValues" dxfId="2593" priority="143"/>
    <cfRule type="duplicateValues" dxfId="2592" priority="172"/>
  </conditionalFormatting>
  <conditionalFormatting sqref="A31:C31">
    <cfRule type="duplicateValues" dxfId="2591" priority="142"/>
    <cfRule type="duplicateValues" dxfId="2590" priority="171"/>
  </conditionalFormatting>
  <conditionalFormatting sqref="A33:C33">
    <cfRule type="duplicateValues" dxfId="2589" priority="170"/>
    <cfRule type="duplicateValues" dxfId="2588" priority="141"/>
  </conditionalFormatting>
  <conditionalFormatting sqref="A35:C35">
    <cfRule type="duplicateValues" dxfId="2587" priority="169"/>
    <cfRule type="duplicateValues" dxfId="2586" priority="140"/>
  </conditionalFormatting>
  <conditionalFormatting sqref="A37:C37">
    <cfRule type="duplicateValues" dxfId="2585" priority="139"/>
    <cfRule type="duplicateValues" dxfId="2584" priority="168"/>
  </conditionalFormatting>
  <conditionalFormatting sqref="A39:C39">
    <cfRule type="duplicateValues" dxfId="2583" priority="138"/>
    <cfRule type="duplicateValues" dxfId="2582" priority="167"/>
  </conditionalFormatting>
  <conditionalFormatting sqref="A41:C41">
    <cfRule type="duplicateValues" dxfId="2581" priority="186"/>
    <cfRule type="duplicateValues" dxfId="2580" priority="213"/>
    <cfRule type="duplicateValues" dxfId="2579" priority="137"/>
  </conditionalFormatting>
  <conditionalFormatting sqref="A43:C43">
    <cfRule type="duplicateValues" dxfId="2578" priority="136"/>
    <cfRule type="duplicateValues" dxfId="2577" priority="214"/>
    <cfRule type="duplicateValues" dxfId="2576" priority="166"/>
  </conditionalFormatting>
  <conditionalFormatting sqref="A45:C45">
    <cfRule type="duplicateValues" dxfId="2575" priority="165"/>
    <cfRule type="duplicateValues" dxfId="2574" priority="135"/>
    <cfRule type="duplicateValues" dxfId="2573" priority="208"/>
  </conditionalFormatting>
  <conditionalFormatting sqref="A47:C47">
    <cfRule type="duplicateValues" dxfId="2572" priority="134"/>
    <cfRule type="duplicateValues" dxfId="2571" priority="209"/>
    <cfRule type="duplicateValues" dxfId="2570" priority="164"/>
  </conditionalFormatting>
  <conditionalFormatting sqref="A49:C49">
    <cfRule type="duplicateValues" dxfId="2569" priority="163"/>
    <cfRule type="duplicateValues" dxfId="2568" priority="133"/>
  </conditionalFormatting>
  <conditionalFormatting sqref="A51:C51">
    <cfRule type="duplicateValues" dxfId="2567" priority="132"/>
    <cfRule type="duplicateValues" dxfId="2566" priority="211"/>
    <cfRule type="duplicateValues" dxfId="2565" priority="162"/>
  </conditionalFormatting>
  <conditionalFormatting sqref="A53:C53">
    <cfRule type="duplicateValues" dxfId="2564" priority="131"/>
    <cfRule type="duplicateValues" dxfId="2563" priority="161"/>
    <cfRule type="duplicateValues" dxfId="2562" priority="212"/>
  </conditionalFormatting>
  <conditionalFormatting sqref="A55:C55">
    <cfRule type="duplicateValues" dxfId="2561" priority="130"/>
    <cfRule type="duplicateValues" dxfId="2560" priority="160"/>
  </conditionalFormatting>
  <conditionalFormatting sqref="A57:C57">
    <cfRule type="duplicateValues" dxfId="2559" priority="129"/>
    <cfRule type="duplicateValues" dxfId="2558" priority="159"/>
  </conditionalFormatting>
  <conditionalFormatting sqref="A59:C59">
    <cfRule type="duplicateValues" dxfId="2557" priority="128"/>
    <cfRule type="duplicateValues" dxfId="2556" priority="158"/>
  </conditionalFormatting>
  <conditionalFormatting sqref="A61:C61">
    <cfRule type="duplicateValues" dxfId="2555" priority="127"/>
    <cfRule type="duplicateValues" dxfId="2554" priority="157"/>
  </conditionalFormatting>
  <conditionalFormatting sqref="A63:C63">
    <cfRule type="duplicateValues" dxfId="2553" priority="156"/>
    <cfRule type="duplicateValues" dxfId="2552" priority="126"/>
    <cfRule type="duplicateValues" dxfId="2551" priority="185"/>
  </conditionalFormatting>
  <conditionalFormatting sqref="C5">
    <cfRule type="duplicateValues" dxfId="2550" priority="300" stopIfTrue="1"/>
    <cfRule type="duplicateValues" dxfId="2549" priority="294" stopIfTrue="1"/>
    <cfRule type="duplicateValues" dxfId="2548" priority="308" stopIfTrue="1"/>
    <cfRule type="duplicateValues" dxfId="2547" priority="293" stopIfTrue="1"/>
    <cfRule type="duplicateValues" dxfId="2546" priority="291" stopIfTrue="1"/>
    <cfRule type="duplicateValues" dxfId="2545" priority="295" stopIfTrue="1"/>
    <cfRule type="duplicateValues" dxfId="2544" priority="299" stopIfTrue="1"/>
  </conditionalFormatting>
  <conditionalFormatting sqref="C7">
    <cfRule type="duplicateValues" dxfId="2543" priority="296" stopIfTrue="1"/>
    <cfRule type="duplicateValues" dxfId="2542" priority="302" stopIfTrue="1"/>
    <cfRule type="duplicateValues" dxfId="2541" priority="301" stopIfTrue="1"/>
    <cfRule type="duplicateValues" dxfId="2540" priority="290" stopIfTrue="1"/>
  </conditionalFormatting>
  <conditionalFormatting sqref="C9">
    <cfRule type="duplicateValues" dxfId="2539" priority="304" stopIfTrue="1"/>
    <cfRule type="duplicateValues" dxfId="2538" priority="303" stopIfTrue="1"/>
    <cfRule type="duplicateValues" dxfId="2537" priority="298" stopIfTrue="1"/>
    <cfRule type="duplicateValues" dxfId="2536" priority="292" stopIfTrue="1"/>
  </conditionalFormatting>
  <conditionalFormatting sqref="C11">
    <cfRule type="duplicateValues" dxfId="2535" priority="305" stopIfTrue="1"/>
    <cfRule type="duplicateValues" dxfId="2534" priority="306" stopIfTrue="1"/>
    <cfRule type="duplicateValues" dxfId="2533" priority="297" stopIfTrue="1"/>
  </conditionalFormatting>
  <conditionalFormatting sqref="C13">
    <cfRule type="duplicateValues" dxfId="2532" priority="307" stopIfTrue="1"/>
  </conditionalFormatting>
  <conditionalFormatting sqref="C15">
    <cfRule type="duplicateValues" dxfId="2531" priority="279" stopIfTrue="1"/>
    <cfRule type="duplicateValues" dxfId="2530" priority="278" stopIfTrue="1"/>
    <cfRule type="duplicateValues" dxfId="2529" priority="282" stopIfTrue="1"/>
    <cfRule type="duplicateValues" dxfId="2528" priority="283" stopIfTrue="1"/>
    <cfRule type="duplicateValues" dxfId="2527" priority="276" stopIfTrue="1"/>
    <cfRule type="duplicateValues" dxfId="2526" priority="277" stopIfTrue="1"/>
    <cfRule type="duplicateValues" dxfId="2525" priority="289" stopIfTrue="1"/>
  </conditionalFormatting>
  <conditionalFormatting sqref="C17">
    <cfRule type="duplicateValues" dxfId="2524" priority="280" stopIfTrue="1"/>
    <cfRule type="duplicateValues" dxfId="2523" priority="285" stopIfTrue="1"/>
    <cfRule type="duplicateValues" dxfId="2522" priority="284" stopIfTrue="1"/>
    <cfRule type="duplicateValues" dxfId="2521" priority="275" stopIfTrue="1"/>
  </conditionalFormatting>
  <conditionalFormatting sqref="C19">
    <cfRule type="duplicateValues" dxfId="2520" priority="206" stopIfTrue="1"/>
    <cfRule type="duplicateValues" dxfId="2519" priority="205" stopIfTrue="1"/>
    <cfRule type="duplicateValues" dxfId="2518" priority="203" stopIfTrue="1"/>
    <cfRule type="duplicateValues" dxfId="2517" priority="204" stopIfTrue="1"/>
  </conditionalFormatting>
  <conditionalFormatting sqref="C21">
    <cfRule type="duplicateValues" dxfId="2516" priority="286" stopIfTrue="1"/>
    <cfRule type="duplicateValues" dxfId="2515" priority="287" stopIfTrue="1"/>
    <cfRule type="duplicateValues" dxfId="2514" priority="281" stopIfTrue="1"/>
  </conditionalFormatting>
  <conditionalFormatting sqref="C23">
    <cfRule type="duplicateValues" dxfId="2513" priority="288" stopIfTrue="1"/>
  </conditionalFormatting>
  <conditionalFormatting sqref="C25">
    <cfRule type="duplicateValues" dxfId="2512" priority="261" stopIfTrue="1"/>
    <cfRule type="duplicateValues" dxfId="2511" priority="262" stopIfTrue="1"/>
    <cfRule type="duplicateValues" dxfId="2510" priority="263" stopIfTrue="1"/>
    <cfRule type="duplicateValues" dxfId="2509" priority="264" stopIfTrue="1"/>
    <cfRule type="duplicateValues" dxfId="2508" priority="267" stopIfTrue="1"/>
    <cfRule type="duplicateValues" dxfId="2507" priority="268" stopIfTrue="1"/>
    <cfRule type="duplicateValues" dxfId="2506" priority="274" stopIfTrue="1"/>
  </conditionalFormatting>
  <conditionalFormatting sqref="C27">
    <cfRule type="duplicateValues" dxfId="2505" priority="260" stopIfTrue="1"/>
    <cfRule type="duplicateValues" dxfId="2504" priority="265" stopIfTrue="1"/>
    <cfRule type="duplicateValues" dxfId="2503" priority="270" stopIfTrue="1"/>
    <cfRule type="duplicateValues" dxfId="2502" priority="269" stopIfTrue="1"/>
  </conditionalFormatting>
  <conditionalFormatting sqref="C29">
    <cfRule type="duplicateValues" dxfId="2501" priority="202" stopIfTrue="1"/>
    <cfRule type="duplicateValues" dxfId="2500" priority="199" stopIfTrue="1"/>
    <cfRule type="duplicateValues" dxfId="2499" priority="200" stopIfTrue="1"/>
    <cfRule type="duplicateValues" dxfId="2498" priority="201" stopIfTrue="1"/>
  </conditionalFormatting>
  <conditionalFormatting sqref="C31">
    <cfRule type="duplicateValues" dxfId="2497" priority="266" stopIfTrue="1"/>
    <cfRule type="duplicateValues" dxfId="2496" priority="272" stopIfTrue="1"/>
    <cfRule type="duplicateValues" dxfId="2495" priority="271" stopIfTrue="1"/>
  </conditionalFormatting>
  <conditionalFormatting sqref="C33">
    <cfRule type="duplicateValues" dxfId="2494" priority="273" stopIfTrue="1"/>
  </conditionalFormatting>
  <conditionalFormatting sqref="C35">
    <cfRule type="duplicateValues" dxfId="2493" priority="253" stopIfTrue="1"/>
    <cfRule type="duplicateValues" dxfId="2492" priority="259" stopIfTrue="1"/>
    <cfRule type="duplicateValues" dxfId="2491" priority="246" stopIfTrue="1"/>
    <cfRule type="duplicateValues" dxfId="2490" priority="247" stopIfTrue="1"/>
    <cfRule type="duplicateValues" dxfId="2489" priority="248" stopIfTrue="1"/>
    <cfRule type="duplicateValues" dxfId="2488" priority="249" stopIfTrue="1"/>
    <cfRule type="duplicateValues" dxfId="2487" priority="252" stopIfTrue="1"/>
  </conditionalFormatting>
  <conditionalFormatting sqref="C37">
    <cfRule type="duplicateValues" dxfId="2486" priority="255" stopIfTrue="1"/>
    <cfRule type="duplicateValues" dxfId="2485" priority="245" stopIfTrue="1"/>
    <cfRule type="duplicateValues" dxfId="2484" priority="250" stopIfTrue="1"/>
    <cfRule type="duplicateValues" dxfId="2483" priority="254" stopIfTrue="1"/>
  </conditionalFormatting>
  <conditionalFormatting sqref="C39">
    <cfRule type="duplicateValues" dxfId="2482" priority="197" stopIfTrue="1"/>
    <cfRule type="duplicateValues" dxfId="2481" priority="198" stopIfTrue="1"/>
    <cfRule type="duplicateValues" dxfId="2480" priority="196" stopIfTrue="1"/>
    <cfRule type="duplicateValues" dxfId="2479" priority="195" stopIfTrue="1"/>
  </conditionalFormatting>
  <conditionalFormatting sqref="C41">
    <cfRule type="duplicateValues" dxfId="2478" priority="256" stopIfTrue="1"/>
    <cfRule type="duplicateValues" dxfId="2477" priority="257" stopIfTrue="1"/>
    <cfRule type="duplicateValues" dxfId="2476" priority="251" stopIfTrue="1"/>
  </conditionalFormatting>
  <conditionalFormatting sqref="C43">
    <cfRule type="duplicateValues" dxfId="2475" priority="258" stopIfTrue="1"/>
  </conditionalFormatting>
  <conditionalFormatting sqref="C45">
    <cfRule type="duplicateValues" dxfId="2474" priority="232" stopIfTrue="1"/>
    <cfRule type="duplicateValues" dxfId="2473" priority="238" stopIfTrue="1"/>
    <cfRule type="duplicateValues" dxfId="2472" priority="231" stopIfTrue="1"/>
    <cfRule type="duplicateValues" dxfId="2471" priority="237" stopIfTrue="1"/>
    <cfRule type="duplicateValues" dxfId="2470" priority="244" stopIfTrue="1"/>
    <cfRule type="duplicateValues" dxfId="2469" priority="234" stopIfTrue="1"/>
    <cfRule type="duplicateValues" dxfId="2468" priority="233" stopIfTrue="1"/>
  </conditionalFormatting>
  <conditionalFormatting sqref="C47">
    <cfRule type="duplicateValues" dxfId="2467" priority="240" stopIfTrue="1"/>
    <cfRule type="duplicateValues" dxfId="2466" priority="230" stopIfTrue="1"/>
    <cfRule type="duplicateValues" dxfId="2465" priority="235" stopIfTrue="1"/>
    <cfRule type="duplicateValues" dxfId="2464" priority="239" stopIfTrue="1"/>
  </conditionalFormatting>
  <conditionalFormatting sqref="C49">
    <cfRule type="duplicateValues" dxfId="2463" priority="192" stopIfTrue="1"/>
    <cfRule type="duplicateValues" dxfId="2462" priority="191" stopIfTrue="1"/>
    <cfRule type="duplicateValues" dxfId="2461" priority="193" stopIfTrue="1"/>
    <cfRule type="duplicateValues" dxfId="2460" priority="194" stopIfTrue="1"/>
  </conditionalFormatting>
  <conditionalFormatting sqref="C51">
    <cfRule type="duplicateValues" dxfId="2459" priority="242" stopIfTrue="1"/>
    <cfRule type="duplicateValues" dxfId="2458" priority="241" stopIfTrue="1"/>
    <cfRule type="duplicateValues" dxfId="2457" priority="236" stopIfTrue="1"/>
  </conditionalFormatting>
  <conditionalFormatting sqref="C53">
    <cfRule type="duplicateValues" dxfId="2456" priority="243" stopIfTrue="1"/>
  </conditionalFormatting>
  <conditionalFormatting sqref="C55">
    <cfRule type="duplicateValues" dxfId="2455" priority="216" stopIfTrue="1"/>
    <cfRule type="duplicateValues" dxfId="2454" priority="217" stopIfTrue="1"/>
    <cfRule type="duplicateValues" dxfId="2453" priority="218" stopIfTrue="1"/>
    <cfRule type="duplicateValues" dxfId="2452" priority="219" stopIfTrue="1"/>
    <cfRule type="duplicateValues" dxfId="2451" priority="223" stopIfTrue="1"/>
    <cfRule type="duplicateValues" dxfId="2450" priority="229" stopIfTrue="1"/>
    <cfRule type="duplicateValues" dxfId="2449" priority="222" stopIfTrue="1"/>
  </conditionalFormatting>
  <conditionalFormatting sqref="C57">
    <cfRule type="duplicateValues" dxfId="2448" priority="215" stopIfTrue="1"/>
    <cfRule type="duplicateValues" dxfId="2447" priority="220" stopIfTrue="1"/>
    <cfRule type="duplicateValues" dxfId="2446" priority="224" stopIfTrue="1"/>
    <cfRule type="duplicateValues" dxfId="2445" priority="225" stopIfTrue="1"/>
  </conditionalFormatting>
  <conditionalFormatting sqref="C59">
    <cfRule type="duplicateValues" dxfId="2444" priority="190" stopIfTrue="1"/>
    <cfRule type="duplicateValues" dxfId="2443" priority="189" stopIfTrue="1"/>
    <cfRule type="duplicateValues" dxfId="2442" priority="188" stopIfTrue="1"/>
    <cfRule type="duplicateValues" dxfId="2441" priority="187" stopIfTrue="1"/>
  </conditionalFormatting>
  <conditionalFormatting sqref="C61">
    <cfRule type="duplicateValues" dxfId="2440" priority="227" stopIfTrue="1"/>
    <cfRule type="duplicateValues" dxfId="2439" priority="226" stopIfTrue="1"/>
    <cfRule type="duplicateValues" dxfId="2438" priority="221" stopIfTrue="1"/>
  </conditionalFormatting>
  <conditionalFormatting sqref="C63">
    <cfRule type="duplicateValues" dxfId="2437" priority="228" stopIfTrue="1"/>
  </conditionalFormatting>
  <conditionalFormatting sqref="D21:AG21">
    <cfRule type="duplicateValues" dxfId="2436" priority="33" stopIfTrue="1"/>
  </conditionalFormatting>
  <conditionalFormatting sqref="D23:AG23">
    <cfRule type="duplicateValues" dxfId="2435" priority="34" stopIfTrue="1"/>
    <cfRule type="duplicateValues" dxfId="2434" priority="35" stopIfTrue="1"/>
  </conditionalFormatting>
  <conditionalFormatting sqref="D5:AS5">
    <cfRule type="duplicateValues" dxfId="2433" priority="41" stopIfTrue="1"/>
    <cfRule type="duplicateValues" dxfId="2432" priority="43" stopIfTrue="1"/>
    <cfRule type="duplicateValues" dxfId="2431" priority="29"/>
    <cfRule type="duplicateValues" dxfId="2430" priority="119" stopIfTrue="1"/>
    <cfRule type="duplicateValues" dxfId="2429" priority="123"/>
    <cfRule type="duplicateValues" dxfId="2428" priority="42" stopIfTrue="1"/>
    <cfRule type="duplicateValues" dxfId="2427" priority="70" stopIfTrue="1"/>
    <cfRule type="duplicateValues" dxfId="2426" priority="69" stopIfTrue="1"/>
  </conditionalFormatting>
  <conditionalFormatting sqref="D7:AS7">
    <cfRule type="duplicateValues" dxfId="2425" priority="71" stopIfTrue="1"/>
    <cfRule type="duplicateValues" dxfId="2424" priority="124"/>
    <cfRule type="duplicateValues" dxfId="2423" priority="28"/>
    <cfRule type="duplicateValues" dxfId="2422" priority="44" stopIfTrue="1"/>
    <cfRule type="duplicateValues" dxfId="2421" priority="72" stopIfTrue="1"/>
  </conditionalFormatting>
  <conditionalFormatting sqref="D9:AS9">
    <cfRule type="duplicateValues" dxfId="2420" priority="67" stopIfTrue="1"/>
    <cfRule type="duplicateValues" dxfId="2419" priority="27"/>
    <cfRule type="duplicateValues" dxfId="2418" priority="73" stopIfTrue="1"/>
    <cfRule type="duplicateValues" dxfId="2417" priority="74" stopIfTrue="1"/>
  </conditionalFormatting>
  <conditionalFormatting sqref="D11:AS11">
    <cfRule type="duplicateValues" dxfId="2416" priority="75" stopIfTrue="1"/>
    <cfRule type="duplicateValues" dxfId="2415" priority="76" stopIfTrue="1"/>
    <cfRule type="duplicateValues" dxfId="2414" priority="45" stopIfTrue="1"/>
    <cfRule type="duplicateValues" dxfId="2413" priority="26"/>
  </conditionalFormatting>
  <conditionalFormatting sqref="D13:AS13">
    <cfRule type="duplicateValues" dxfId="2412" priority="25"/>
    <cfRule type="duplicateValues" dxfId="2411" priority="77" stopIfTrue="1"/>
  </conditionalFormatting>
  <conditionalFormatting sqref="D15:AS15">
    <cfRule type="duplicateValues" dxfId="2410" priority="24"/>
    <cfRule type="duplicateValues" dxfId="2409" priority="120" stopIfTrue="1"/>
    <cfRule type="duplicateValues" dxfId="2408" priority="65" stopIfTrue="1"/>
    <cfRule type="duplicateValues" dxfId="2407" priority="66" stopIfTrue="1"/>
  </conditionalFormatting>
  <conditionalFormatting sqref="D17:AS17">
    <cfRule type="duplicateValues" dxfId="2406" priority="79" stopIfTrue="1"/>
    <cfRule type="duplicateValues" dxfId="2405" priority="47" stopIfTrue="1"/>
    <cfRule type="duplicateValues" dxfId="2404" priority="23"/>
    <cfRule type="duplicateValues" dxfId="2403" priority="78" stopIfTrue="1"/>
  </conditionalFormatting>
  <conditionalFormatting sqref="D19:AS19">
    <cfRule type="duplicateValues" dxfId="2402" priority="81" stopIfTrue="1"/>
    <cfRule type="duplicateValues" dxfId="2401" priority="38" stopIfTrue="1"/>
    <cfRule type="duplicateValues" dxfId="2400" priority="22"/>
    <cfRule type="duplicateValues" dxfId="2399" priority="80" stopIfTrue="1"/>
  </conditionalFormatting>
  <conditionalFormatting sqref="D21:AS21">
    <cfRule type="duplicateValues" dxfId="2398" priority="82" stopIfTrue="1"/>
    <cfRule type="duplicateValues" dxfId="2397" priority="83" stopIfTrue="1"/>
    <cfRule type="duplicateValues" dxfId="2396" priority="121" stopIfTrue="1"/>
    <cfRule type="duplicateValues" dxfId="2395" priority="21"/>
  </conditionalFormatting>
  <conditionalFormatting sqref="D23:AS23">
    <cfRule type="duplicateValues" dxfId="2394" priority="122" stopIfTrue="1"/>
    <cfRule type="duplicateValues" dxfId="2393" priority="20"/>
  </conditionalFormatting>
  <conditionalFormatting sqref="D25:AS25">
    <cfRule type="duplicateValues" dxfId="2392" priority="48" stopIfTrue="1"/>
    <cfRule type="duplicateValues" dxfId="2391" priority="84" stopIfTrue="1"/>
    <cfRule type="duplicateValues" dxfId="2390" priority="19"/>
    <cfRule type="duplicateValues" dxfId="2389" priority="85" stopIfTrue="1"/>
  </conditionalFormatting>
  <conditionalFormatting sqref="D27:AS27">
    <cfRule type="duplicateValues" dxfId="2388" priority="86" stopIfTrue="1"/>
    <cfRule type="duplicateValues" dxfId="2387" priority="87" stopIfTrue="1"/>
    <cfRule type="duplicateValues" dxfId="2386" priority="49" stopIfTrue="1"/>
    <cfRule type="duplicateValues" dxfId="2385" priority="18"/>
  </conditionalFormatting>
  <conditionalFormatting sqref="D29:AS29">
    <cfRule type="duplicateValues" dxfId="2384" priority="89" stopIfTrue="1"/>
    <cfRule type="duplicateValues" dxfId="2383" priority="88" stopIfTrue="1"/>
    <cfRule type="duplicateValues" dxfId="2382" priority="17"/>
    <cfRule type="duplicateValues" dxfId="2381" priority="50" stopIfTrue="1"/>
  </conditionalFormatting>
  <conditionalFormatting sqref="D31:AS31">
    <cfRule type="duplicateValues" dxfId="2380" priority="91" stopIfTrue="1"/>
    <cfRule type="duplicateValues" dxfId="2379" priority="16"/>
    <cfRule type="duplicateValues" dxfId="2378" priority="51" stopIfTrue="1"/>
    <cfRule type="duplicateValues" dxfId="2377" priority="90" stopIfTrue="1"/>
  </conditionalFormatting>
  <conditionalFormatting sqref="D33:AS33">
    <cfRule type="duplicateValues" dxfId="2376" priority="15"/>
    <cfRule type="duplicateValues" dxfId="2375" priority="94" stopIfTrue="1"/>
    <cfRule type="duplicateValues" dxfId="2374" priority="52" stopIfTrue="1"/>
    <cfRule type="duplicateValues" dxfId="2373" priority="92" stopIfTrue="1"/>
    <cfRule type="duplicateValues" dxfId="2372" priority="93" stopIfTrue="1"/>
  </conditionalFormatting>
  <conditionalFormatting sqref="D35:AS35">
    <cfRule type="duplicateValues" dxfId="2371" priority="53" stopIfTrue="1"/>
    <cfRule type="duplicateValues" dxfId="2370" priority="14"/>
    <cfRule type="duplicateValues" dxfId="2369" priority="96" stopIfTrue="1"/>
    <cfRule type="duplicateValues" dxfId="2368" priority="95" stopIfTrue="1"/>
  </conditionalFormatting>
  <conditionalFormatting sqref="D37:AS37">
    <cfRule type="duplicateValues" dxfId="2367" priority="13"/>
    <cfRule type="duplicateValues" dxfId="2366" priority="98" stopIfTrue="1"/>
    <cfRule type="duplicateValues" dxfId="2365" priority="54" stopIfTrue="1"/>
    <cfRule type="duplicateValues" dxfId="2364" priority="97" stopIfTrue="1"/>
  </conditionalFormatting>
  <conditionalFormatting sqref="D39:AS39">
    <cfRule type="duplicateValues" dxfId="2363" priority="55" stopIfTrue="1"/>
    <cfRule type="duplicateValues" dxfId="2362" priority="99" stopIfTrue="1"/>
    <cfRule type="duplicateValues" dxfId="2361" priority="100" stopIfTrue="1"/>
    <cfRule type="duplicateValues" dxfId="2360" priority="12"/>
  </conditionalFormatting>
  <conditionalFormatting sqref="D41:AS41">
    <cfRule type="duplicateValues" dxfId="2359" priority="11"/>
  </conditionalFormatting>
  <conditionalFormatting sqref="D43:AS43">
    <cfRule type="duplicateValues" dxfId="2358" priority="30"/>
  </conditionalFormatting>
  <conditionalFormatting sqref="D45:AS45">
    <cfRule type="duplicateValues" dxfId="2357" priority="10"/>
    <cfRule type="duplicateValues" dxfId="2356" priority="103" stopIfTrue="1"/>
    <cfRule type="duplicateValues" dxfId="2355" priority="56" stopIfTrue="1"/>
    <cfRule type="duplicateValues" dxfId="2354" priority="102" stopIfTrue="1"/>
    <cfRule type="duplicateValues" dxfId="2353" priority="101" stopIfTrue="1"/>
  </conditionalFormatting>
  <conditionalFormatting sqref="D47:AS47">
    <cfRule type="duplicateValues" dxfId="2352" priority="105" stopIfTrue="1"/>
    <cfRule type="duplicateValues" dxfId="2351" priority="104" stopIfTrue="1"/>
    <cfRule type="duplicateValues" dxfId="2350" priority="9"/>
    <cfRule type="duplicateValues" dxfId="2349" priority="68" stopIfTrue="1"/>
  </conditionalFormatting>
  <conditionalFormatting sqref="D49:AS49">
    <cfRule type="duplicateValues" dxfId="2348" priority="107" stopIfTrue="1"/>
    <cfRule type="duplicateValues" dxfId="2347" priority="106" stopIfTrue="1"/>
    <cfRule type="duplicateValues" dxfId="2346" priority="125"/>
    <cfRule type="duplicateValues" dxfId="2345" priority="8"/>
    <cfRule type="duplicateValues" dxfId="2344" priority="57" stopIfTrue="1"/>
  </conditionalFormatting>
  <conditionalFormatting sqref="D51:AS51">
    <cfRule type="duplicateValues" dxfId="2343" priority="109" stopIfTrue="1"/>
    <cfRule type="duplicateValues" dxfId="2342" priority="108" stopIfTrue="1"/>
    <cfRule type="duplicateValues" dxfId="2341" priority="7"/>
    <cfRule type="duplicateValues" dxfId="2340" priority="58" stopIfTrue="1"/>
  </conditionalFormatting>
  <conditionalFormatting sqref="D53:AS53">
    <cfRule type="duplicateValues" dxfId="2339" priority="110" stopIfTrue="1"/>
    <cfRule type="duplicateValues" dxfId="2338" priority="59" stopIfTrue="1"/>
    <cfRule type="duplicateValues" dxfId="2337" priority="6"/>
    <cfRule type="duplicateValues" dxfId="2336" priority="111" stopIfTrue="1"/>
  </conditionalFormatting>
  <conditionalFormatting sqref="D55:AS55">
    <cfRule type="duplicateValues" dxfId="2335" priority="60" stopIfTrue="1"/>
    <cfRule type="duplicateValues" dxfId="2334" priority="113" stopIfTrue="1"/>
    <cfRule type="duplicateValues" dxfId="2333" priority="112" stopIfTrue="1"/>
    <cfRule type="duplicateValues" dxfId="2332" priority="5"/>
  </conditionalFormatting>
  <conditionalFormatting sqref="D57:AS57">
    <cfRule type="duplicateValues" dxfId="2331" priority="61" stopIfTrue="1"/>
    <cfRule type="duplicateValues" dxfId="2330" priority="4"/>
    <cfRule type="duplicateValues" dxfId="2329" priority="115" stopIfTrue="1"/>
    <cfRule type="duplicateValues" dxfId="2328" priority="114" stopIfTrue="1"/>
  </conditionalFormatting>
  <conditionalFormatting sqref="D59:AS59">
    <cfRule type="duplicateValues" dxfId="2327" priority="62" stopIfTrue="1"/>
    <cfRule type="duplicateValues" dxfId="2326" priority="3"/>
    <cfRule type="duplicateValues" dxfId="2325" priority="63" stopIfTrue="1"/>
    <cfRule type="duplicateValues" dxfId="2324" priority="118" stopIfTrue="1"/>
  </conditionalFormatting>
  <conditionalFormatting sqref="D61:AS61">
    <cfRule type="duplicateValues" dxfId="2323" priority="117" stopIfTrue="1"/>
    <cfRule type="duplicateValues" dxfId="2322" priority="116" stopIfTrue="1"/>
    <cfRule type="duplicateValues" dxfId="2321" priority="64" stopIfTrue="1"/>
    <cfRule type="duplicateValues" dxfId="2320" priority="2"/>
  </conditionalFormatting>
  <conditionalFormatting sqref="D63:AS63">
    <cfRule type="duplicateValues" dxfId="2319" priority="1"/>
  </conditionalFormatting>
  <conditionalFormatting sqref="U41:Y41 AM41:AP41">
    <cfRule type="duplicateValues" dxfId="2318" priority="36" stopIfTrue="1"/>
  </conditionalFormatting>
  <conditionalFormatting sqref="U43:Y43 AM43:AP43">
    <cfRule type="duplicateValues" dxfId="2317" priority="37" stopIfTrue="1"/>
  </conditionalFormatting>
  <conditionalFormatting sqref="U15:AS15 D15:S15">
    <cfRule type="duplicateValues" dxfId="2316" priority="46" stopIfTrue="1"/>
  </conditionalFormatting>
  <conditionalFormatting sqref="Z47:AG47">
    <cfRule type="duplicateValues" dxfId="2315" priority="32" stopIfTrue="1"/>
  </conditionalFormatting>
  <conditionalFormatting sqref="AH47:AS47 D47:Y47">
    <cfRule type="duplicateValues" dxfId="2314" priority="40" stopIfTrue="1"/>
  </conditionalFormatting>
  <conditionalFormatting sqref="AO9">
    <cfRule type="duplicateValues" dxfId="2313" priority="31" stopIfTrue="1"/>
  </conditionalFormatting>
  <conditionalFormatting sqref="AP9:AS9 D9:Q9 S9:AN9 T15">
    <cfRule type="duplicateValues" dxfId="2312" priority="39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S130"/>
  <sheetViews>
    <sheetView view="pageBreakPreview" zoomScaleNormal="100" zoomScaleSheetLayoutView="100" workbookViewId="0">
      <pane xSplit="3" ySplit="3" topLeftCell="Z4" activePane="bottomRight" state="frozen"/>
      <selection pane="topRight" activeCell="AH6" sqref="AH6"/>
      <selection pane="bottomLeft" activeCell="A4" sqref="A4"/>
      <selection pane="bottomRight" activeCell="D29" sqref="A1:XFD1048576"/>
    </sheetView>
  </sheetViews>
  <sheetFormatPr defaultColWidth="11.25" defaultRowHeight="13" outlineLevelCol="1"/>
  <cols>
    <col min="1" max="1" width="16.75" style="34" customWidth="1"/>
    <col min="2" max="2" width="8.75" style="34" customWidth="1"/>
    <col min="3" max="3" width="18.25" style="34" customWidth="1"/>
    <col min="4" max="7" width="16" style="34" customWidth="1"/>
    <col min="8" max="8" width="16" style="36" customWidth="1"/>
    <col min="9" max="32" width="16" style="36" customWidth="1" outlineLevel="1"/>
    <col min="33" max="45" width="16" style="16" customWidth="1" outlineLevel="1"/>
    <col min="46" max="16384" width="11.25" style="10"/>
  </cols>
  <sheetData>
    <row r="1" spans="1:45" ht="48.7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8" hidden="1" customHeight="1" thickBo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1:45" s="16" customFormat="1" ht="18.75" customHeight="1" thickBot="1">
      <c r="A3" s="11" t="s">
        <v>0</v>
      </c>
      <c r="B3" s="12" t="s">
        <v>1</v>
      </c>
      <c r="C3" s="13" t="s">
        <v>32</v>
      </c>
      <c r="D3" s="14" t="s">
        <v>62</v>
      </c>
      <c r="E3" s="14" t="s">
        <v>63</v>
      </c>
      <c r="F3" s="14" t="s">
        <v>64</v>
      </c>
      <c r="G3" s="14" t="s">
        <v>65</v>
      </c>
      <c r="H3" s="14" t="s">
        <v>66</v>
      </c>
      <c r="I3" s="14" t="s">
        <v>67</v>
      </c>
      <c r="J3" s="14" t="s">
        <v>68</v>
      </c>
      <c r="K3" s="14" t="s">
        <v>69</v>
      </c>
      <c r="L3" s="14" t="s">
        <v>70</v>
      </c>
      <c r="M3" s="14" t="s">
        <v>33</v>
      </c>
      <c r="N3" s="14" t="s">
        <v>34</v>
      </c>
      <c r="O3" s="14" t="s">
        <v>35</v>
      </c>
      <c r="P3" s="14" t="s">
        <v>170</v>
      </c>
      <c r="Q3" s="14" t="s">
        <v>171</v>
      </c>
      <c r="R3" s="14" t="s">
        <v>71</v>
      </c>
      <c r="S3" s="14" t="s">
        <v>36</v>
      </c>
      <c r="T3" s="14" t="s">
        <v>37</v>
      </c>
      <c r="U3" s="14" t="s">
        <v>38</v>
      </c>
      <c r="V3" s="14" t="s">
        <v>39</v>
      </c>
      <c r="W3" s="14" t="s">
        <v>40</v>
      </c>
      <c r="X3" s="14" t="s">
        <v>41</v>
      </c>
      <c r="Y3" s="14" t="s">
        <v>42</v>
      </c>
      <c r="Z3" s="14" t="s">
        <v>43</v>
      </c>
      <c r="AA3" s="14" t="s">
        <v>44</v>
      </c>
      <c r="AB3" s="14" t="s">
        <v>45</v>
      </c>
      <c r="AC3" s="14" t="s">
        <v>46</v>
      </c>
      <c r="AD3" s="14" t="s">
        <v>47</v>
      </c>
      <c r="AE3" s="14" t="s">
        <v>72</v>
      </c>
      <c r="AF3" s="14" t="s">
        <v>311</v>
      </c>
      <c r="AG3" s="14" t="s">
        <v>312</v>
      </c>
      <c r="AH3" s="14" t="s">
        <v>313</v>
      </c>
      <c r="AI3" s="14" t="s">
        <v>314</v>
      </c>
      <c r="AJ3" s="14" t="s">
        <v>315</v>
      </c>
      <c r="AK3" s="14" t="s">
        <v>316</v>
      </c>
      <c r="AL3" s="14" t="s">
        <v>317</v>
      </c>
      <c r="AM3" s="14" t="s">
        <v>318</v>
      </c>
      <c r="AN3" s="14" t="s">
        <v>319</v>
      </c>
      <c r="AO3" s="14" t="s">
        <v>320</v>
      </c>
      <c r="AP3" s="14" t="s">
        <v>321</v>
      </c>
      <c r="AQ3" s="14" t="s">
        <v>322</v>
      </c>
      <c r="AR3" s="14" t="s">
        <v>73</v>
      </c>
      <c r="AS3" s="15" t="s">
        <v>74</v>
      </c>
    </row>
    <row r="4" spans="1:45" ht="13" customHeight="1" thickTop="1">
      <c r="A4" s="249" t="s">
        <v>2</v>
      </c>
      <c r="B4" s="252">
        <v>1</v>
      </c>
      <c r="C4" s="254" t="s">
        <v>48</v>
      </c>
      <c r="D4" s="174"/>
      <c r="E4" s="42"/>
      <c r="F4" s="42"/>
      <c r="G4" s="118"/>
      <c r="H4" s="42"/>
      <c r="I4" s="118"/>
      <c r="J4" s="42"/>
      <c r="K4" s="118"/>
      <c r="L4" s="42"/>
      <c r="M4" s="118"/>
      <c r="N4" s="42"/>
      <c r="O4" s="118"/>
      <c r="P4" s="118"/>
      <c r="Q4" s="118"/>
      <c r="R4" s="42"/>
      <c r="S4" s="118"/>
      <c r="T4" s="42"/>
      <c r="U4" s="118"/>
      <c r="V4" s="42"/>
      <c r="W4" s="118"/>
      <c r="X4" s="42"/>
      <c r="Y4" s="118"/>
      <c r="Z4" s="42"/>
      <c r="AA4" s="118"/>
      <c r="AB4" s="42"/>
      <c r="AC4" s="118"/>
      <c r="AD4" s="42"/>
      <c r="AE4" s="118"/>
      <c r="AF4" s="42" t="s">
        <v>199</v>
      </c>
      <c r="AG4" s="118" t="s">
        <v>183</v>
      </c>
      <c r="AH4" s="118" t="s">
        <v>175</v>
      </c>
      <c r="AI4" s="118" t="s">
        <v>199</v>
      </c>
      <c r="AJ4" s="43" t="s">
        <v>199</v>
      </c>
      <c r="AK4" s="118" t="s">
        <v>8</v>
      </c>
      <c r="AL4" s="118" t="s">
        <v>220</v>
      </c>
      <c r="AM4" s="42" t="s">
        <v>199</v>
      </c>
      <c r="AN4" s="118" t="s">
        <v>183</v>
      </c>
      <c r="AO4" s="118" t="s">
        <v>180</v>
      </c>
      <c r="AP4" s="118" t="s">
        <v>175</v>
      </c>
      <c r="AQ4" s="42" t="s">
        <v>199</v>
      </c>
      <c r="AR4" s="118" t="s">
        <v>220</v>
      </c>
      <c r="AS4" s="119"/>
    </row>
    <row r="5" spans="1:45" ht="12.75" customHeight="1">
      <c r="A5" s="250"/>
      <c r="B5" s="253"/>
      <c r="C5" s="255"/>
      <c r="D5" s="120" t="s">
        <v>310</v>
      </c>
      <c r="E5" s="37" t="s">
        <v>310</v>
      </c>
      <c r="F5" s="37" t="s">
        <v>310</v>
      </c>
      <c r="G5" s="37" t="s">
        <v>310</v>
      </c>
      <c r="H5" s="37" t="s">
        <v>310</v>
      </c>
      <c r="I5" s="37" t="s">
        <v>310</v>
      </c>
      <c r="J5" s="37" t="s">
        <v>310</v>
      </c>
      <c r="K5" s="37" t="s">
        <v>310</v>
      </c>
      <c r="L5" s="37" t="s">
        <v>310</v>
      </c>
      <c r="M5" s="37" t="s">
        <v>310</v>
      </c>
      <c r="N5" s="37" t="s">
        <v>310</v>
      </c>
      <c r="O5" s="37" t="s">
        <v>310</v>
      </c>
      <c r="P5" s="37" t="s">
        <v>310</v>
      </c>
      <c r="Q5" s="37" t="s">
        <v>310</v>
      </c>
      <c r="R5" s="37" t="s">
        <v>310</v>
      </c>
      <c r="S5" s="37" t="s">
        <v>310</v>
      </c>
      <c r="T5" s="37" t="s">
        <v>310</v>
      </c>
      <c r="U5" s="37" t="s">
        <v>310</v>
      </c>
      <c r="V5" s="37" t="s">
        <v>310</v>
      </c>
      <c r="W5" s="37" t="s">
        <v>310</v>
      </c>
      <c r="X5" s="37" t="s">
        <v>310</v>
      </c>
      <c r="Y5" s="37" t="s">
        <v>310</v>
      </c>
      <c r="Z5" s="37" t="s">
        <v>310</v>
      </c>
      <c r="AA5" s="37" t="s">
        <v>310</v>
      </c>
      <c r="AB5" s="37" t="s">
        <v>310</v>
      </c>
      <c r="AC5" s="37" t="s">
        <v>310</v>
      </c>
      <c r="AD5" s="37" t="s">
        <v>310</v>
      </c>
      <c r="AE5" s="37" t="s">
        <v>310</v>
      </c>
      <c r="AF5" s="37" t="s">
        <v>119</v>
      </c>
      <c r="AG5" s="37" t="s">
        <v>94</v>
      </c>
      <c r="AH5" s="37" t="s">
        <v>123</v>
      </c>
      <c r="AI5" s="37" t="s">
        <v>120</v>
      </c>
      <c r="AJ5" s="37" t="s">
        <v>106</v>
      </c>
      <c r="AK5" s="37" t="s">
        <v>105</v>
      </c>
      <c r="AL5" s="37" t="s">
        <v>131</v>
      </c>
      <c r="AM5" s="37" t="s">
        <v>96</v>
      </c>
      <c r="AN5" s="37" t="s">
        <v>192</v>
      </c>
      <c r="AO5" s="37" t="s">
        <v>118</v>
      </c>
      <c r="AP5" s="166" t="s">
        <v>122</v>
      </c>
      <c r="AQ5" s="37" t="s">
        <v>168</v>
      </c>
      <c r="AR5" s="37" t="s">
        <v>206</v>
      </c>
      <c r="AS5" s="38" t="s">
        <v>310</v>
      </c>
    </row>
    <row r="6" spans="1:45" ht="13.5" customHeight="1">
      <c r="A6" s="250"/>
      <c r="B6" s="266">
        <v>2</v>
      </c>
      <c r="C6" s="256" t="s">
        <v>49</v>
      </c>
      <c r="D6" s="121" t="s">
        <v>220</v>
      </c>
      <c r="E6" s="43" t="s">
        <v>183</v>
      </c>
      <c r="F6" s="41" t="s">
        <v>197</v>
      </c>
      <c r="G6" s="43" t="s">
        <v>175</v>
      </c>
      <c r="H6" s="41" t="s">
        <v>199</v>
      </c>
      <c r="I6" s="43" t="s">
        <v>175</v>
      </c>
      <c r="J6" s="41" t="s">
        <v>16</v>
      </c>
      <c r="K6" s="43" t="s">
        <v>180</v>
      </c>
      <c r="L6" s="41" t="s">
        <v>220</v>
      </c>
      <c r="M6" s="43" t="s">
        <v>16</v>
      </c>
      <c r="N6" s="41" t="s">
        <v>183</v>
      </c>
      <c r="O6" s="43" t="s">
        <v>8</v>
      </c>
      <c r="P6" s="41" t="s">
        <v>199</v>
      </c>
      <c r="Q6" s="43" t="s">
        <v>177</v>
      </c>
      <c r="R6" s="41" t="s">
        <v>194</v>
      </c>
      <c r="S6" s="43" t="s">
        <v>222</v>
      </c>
      <c r="T6" s="41" t="s">
        <v>201</v>
      </c>
      <c r="U6" s="43" t="s">
        <v>198</v>
      </c>
      <c r="V6" s="41" t="s">
        <v>199</v>
      </c>
      <c r="W6" s="43" t="s">
        <v>8</v>
      </c>
      <c r="X6" s="41" t="s">
        <v>16</v>
      </c>
      <c r="Y6" s="43" t="s">
        <v>198</v>
      </c>
      <c r="Z6" s="41" t="s">
        <v>220</v>
      </c>
      <c r="AA6" s="43" t="s">
        <v>199</v>
      </c>
      <c r="AB6" s="41" t="s">
        <v>199</v>
      </c>
      <c r="AC6" s="43" t="s">
        <v>180</v>
      </c>
      <c r="AD6" s="41" t="s">
        <v>198</v>
      </c>
      <c r="AE6" s="43" t="s">
        <v>208</v>
      </c>
      <c r="AF6" s="41" t="s">
        <v>199</v>
      </c>
      <c r="AG6" s="43" t="s">
        <v>201</v>
      </c>
      <c r="AH6" s="43" t="s">
        <v>190</v>
      </c>
      <c r="AI6" s="43" t="s">
        <v>222</v>
      </c>
      <c r="AJ6" s="43" t="s">
        <v>199</v>
      </c>
      <c r="AK6" s="43" t="s">
        <v>201</v>
      </c>
      <c r="AL6" s="43" t="s">
        <v>175</v>
      </c>
      <c r="AM6" s="41" t="s">
        <v>199</v>
      </c>
      <c r="AN6" s="43" t="s">
        <v>175</v>
      </c>
      <c r="AO6" s="43" t="s">
        <v>190</v>
      </c>
      <c r="AP6" s="129" t="s">
        <v>220</v>
      </c>
      <c r="AQ6" s="41" t="s">
        <v>8</v>
      </c>
      <c r="AR6" s="43" t="s">
        <v>220</v>
      </c>
      <c r="AS6" s="122" t="s">
        <v>208</v>
      </c>
    </row>
    <row r="7" spans="1:45" ht="12.75" customHeight="1">
      <c r="A7" s="250"/>
      <c r="B7" s="267"/>
      <c r="C7" s="255"/>
      <c r="D7" s="120" t="s">
        <v>102</v>
      </c>
      <c r="E7" s="37" t="s">
        <v>133</v>
      </c>
      <c r="F7" s="37" t="s">
        <v>207</v>
      </c>
      <c r="G7" s="37" t="s">
        <v>100</v>
      </c>
      <c r="H7" s="37" t="s">
        <v>88</v>
      </c>
      <c r="I7" s="37" t="s">
        <v>128</v>
      </c>
      <c r="J7" s="37" t="s">
        <v>188</v>
      </c>
      <c r="K7" s="37" t="s">
        <v>120</v>
      </c>
      <c r="L7" s="37" t="s">
        <v>185</v>
      </c>
      <c r="M7" s="37" t="s">
        <v>160</v>
      </c>
      <c r="N7" s="37" t="s">
        <v>98</v>
      </c>
      <c r="O7" s="37" t="s">
        <v>127</v>
      </c>
      <c r="P7" s="37" t="s">
        <v>107</v>
      </c>
      <c r="Q7" s="37" t="s">
        <v>93</v>
      </c>
      <c r="R7" s="37" t="s">
        <v>195</v>
      </c>
      <c r="S7" s="37" t="s">
        <v>129</v>
      </c>
      <c r="T7" s="37" t="s">
        <v>92</v>
      </c>
      <c r="U7" s="37" t="s">
        <v>130</v>
      </c>
      <c r="V7" s="37" t="s">
        <v>202</v>
      </c>
      <c r="W7" s="37" t="s">
        <v>173</v>
      </c>
      <c r="X7" s="37" t="s">
        <v>89</v>
      </c>
      <c r="Y7" s="37" t="s">
        <v>112</v>
      </c>
      <c r="Z7" s="37" t="s">
        <v>108</v>
      </c>
      <c r="AA7" s="37" t="s">
        <v>76</v>
      </c>
      <c r="AB7" s="37" t="s">
        <v>309</v>
      </c>
      <c r="AC7" s="37" t="s">
        <v>193</v>
      </c>
      <c r="AD7" s="37" t="s">
        <v>204</v>
      </c>
      <c r="AE7" s="37" t="s">
        <v>85</v>
      </c>
      <c r="AF7" s="37" t="s">
        <v>119</v>
      </c>
      <c r="AG7" s="37" t="s">
        <v>82</v>
      </c>
      <c r="AH7" s="37" t="s">
        <v>90</v>
      </c>
      <c r="AI7" s="37" t="s">
        <v>55</v>
      </c>
      <c r="AJ7" s="37" t="s">
        <v>106</v>
      </c>
      <c r="AK7" s="37" t="s">
        <v>196</v>
      </c>
      <c r="AL7" s="37" t="s">
        <v>122</v>
      </c>
      <c r="AM7" s="37" t="s">
        <v>96</v>
      </c>
      <c r="AN7" s="37" t="s">
        <v>123</v>
      </c>
      <c r="AO7" s="37" t="s">
        <v>101</v>
      </c>
      <c r="AP7" s="166" t="s">
        <v>116</v>
      </c>
      <c r="AQ7" s="37" t="s">
        <v>94</v>
      </c>
      <c r="AR7" s="37" t="s">
        <v>206</v>
      </c>
      <c r="AS7" s="38" t="s">
        <v>126</v>
      </c>
    </row>
    <row r="8" spans="1:45" ht="13.5" customHeight="1">
      <c r="A8" s="250"/>
      <c r="B8" s="266">
        <v>3</v>
      </c>
      <c r="C8" s="256" t="s">
        <v>50</v>
      </c>
      <c r="D8" s="121" t="s">
        <v>16</v>
      </c>
      <c r="E8" s="43" t="s">
        <v>8</v>
      </c>
      <c r="F8" s="41" t="s">
        <v>178</v>
      </c>
      <c r="G8" s="43" t="s">
        <v>177</v>
      </c>
      <c r="H8" s="43" t="s">
        <v>217</v>
      </c>
      <c r="I8" s="43" t="s">
        <v>180</v>
      </c>
      <c r="J8" s="41" t="s">
        <v>197</v>
      </c>
      <c r="K8" s="43" t="s">
        <v>8</v>
      </c>
      <c r="L8" s="41" t="s">
        <v>176</v>
      </c>
      <c r="M8" s="43" t="s">
        <v>183</v>
      </c>
      <c r="N8" s="41" t="s">
        <v>175</v>
      </c>
      <c r="O8" s="43" t="s">
        <v>183</v>
      </c>
      <c r="P8" s="43" t="s">
        <v>180</v>
      </c>
      <c r="Q8" s="43" t="s">
        <v>176</v>
      </c>
      <c r="R8" s="41" t="s">
        <v>194</v>
      </c>
      <c r="S8" s="43" t="s">
        <v>16</v>
      </c>
      <c r="T8" s="41" t="s">
        <v>8</v>
      </c>
      <c r="U8" s="43" t="s">
        <v>16</v>
      </c>
      <c r="V8" s="41" t="s">
        <v>197</v>
      </c>
      <c r="W8" s="43" t="s">
        <v>183</v>
      </c>
      <c r="X8" s="41" t="s">
        <v>198</v>
      </c>
      <c r="Y8" s="43" t="s">
        <v>180</v>
      </c>
      <c r="Z8" s="41" t="s">
        <v>201</v>
      </c>
      <c r="AA8" s="43" t="s">
        <v>180</v>
      </c>
      <c r="AB8" s="41" t="s">
        <v>183</v>
      </c>
      <c r="AC8" s="43" t="s">
        <v>199</v>
      </c>
      <c r="AD8" s="41" t="s">
        <v>180</v>
      </c>
      <c r="AE8" s="43" t="s">
        <v>208</v>
      </c>
      <c r="AF8" s="41" t="s">
        <v>198</v>
      </c>
      <c r="AG8" s="43" t="s">
        <v>175</v>
      </c>
      <c r="AH8" s="43" t="s">
        <v>8</v>
      </c>
      <c r="AI8" s="43" t="s">
        <v>8</v>
      </c>
      <c r="AJ8" s="43" t="s">
        <v>220</v>
      </c>
      <c r="AK8" s="43" t="s">
        <v>220</v>
      </c>
      <c r="AL8" s="43" t="s">
        <v>190</v>
      </c>
      <c r="AM8" s="41" t="s">
        <v>201</v>
      </c>
      <c r="AN8" s="43" t="s">
        <v>199</v>
      </c>
      <c r="AO8" s="43" t="s">
        <v>201</v>
      </c>
      <c r="AP8" s="129" t="s">
        <v>220</v>
      </c>
      <c r="AQ8" s="41" t="s">
        <v>8</v>
      </c>
      <c r="AR8" s="43" t="s">
        <v>175</v>
      </c>
      <c r="AS8" s="122" t="s">
        <v>208</v>
      </c>
    </row>
    <row r="9" spans="1:45" ht="12.75" customHeight="1" thickBot="1">
      <c r="A9" s="250"/>
      <c r="B9" s="267"/>
      <c r="C9" s="255"/>
      <c r="D9" s="120" t="s">
        <v>160</v>
      </c>
      <c r="E9" s="37" t="s">
        <v>133</v>
      </c>
      <c r="F9" s="37" t="s">
        <v>128</v>
      </c>
      <c r="G9" s="37" t="s">
        <v>82</v>
      </c>
      <c r="H9" s="37" t="s">
        <v>88</v>
      </c>
      <c r="I9" s="37" t="s">
        <v>96</v>
      </c>
      <c r="J9" s="37" t="s">
        <v>51</v>
      </c>
      <c r="K9" s="37" t="s">
        <v>157</v>
      </c>
      <c r="L9" s="37" t="s">
        <v>185</v>
      </c>
      <c r="M9" s="37" t="s">
        <v>98</v>
      </c>
      <c r="N9" s="37" t="s">
        <v>119</v>
      </c>
      <c r="O9" s="37" t="s">
        <v>127</v>
      </c>
      <c r="P9" s="37" t="s">
        <v>120</v>
      </c>
      <c r="Q9" s="37" t="s">
        <v>93</v>
      </c>
      <c r="R9" s="37" t="s">
        <v>195</v>
      </c>
      <c r="S9" s="37" t="s">
        <v>89</v>
      </c>
      <c r="T9" s="37" t="s">
        <v>86</v>
      </c>
      <c r="U9" s="37" t="s">
        <v>202</v>
      </c>
      <c r="V9" s="37" t="s">
        <v>55</v>
      </c>
      <c r="W9" s="37" t="s">
        <v>173</v>
      </c>
      <c r="X9" s="37" t="s">
        <v>130</v>
      </c>
      <c r="Y9" s="37" t="s">
        <v>200</v>
      </c>
      <c r="Z9" s="37" t="s">
        <v>91</v>
      </c>
      <c r="AA9" s="37" t="s">
        <v>76</v>
      </c>
      <c r="AB9" s="37" t="s">
        <v>87</v>
      </c>
      <c r="AC9" s="37" t="s">
        <v>188</v>
      </c>
      <c r="AD9" s="37" t="s">
        <v>193</v>
      </c>
      <c r="AE9" s="37" t="s">
        <v>85</v>
      </c>
      <c r="AF9" s="37" t="s">
        <v>112</v>
      </c>
      <c r="AG9" s="37" t="s">
        <v>122</v>
      </c>
      <c r="AH9" s="37" t="s">
        <v>104</v>
      </c>
      <c r="AI9" s="37" t="s">
        <v>105</v>
      </c>
      <c r="AJ9" s="37" t="s">
        <v>131</v>
      </c>
      <c r="AK9" s="37" t="s">
        <v>83</v>
      </c>
      <c r="AL9" s="37" t="s">
        <v>101</v>
      </c>
      <c r="AM9" s="37" t="s">
        <v>174</v>
      </c>
      <c r="AN9" s="37" t="s">
        <v>103</v>
      </c>
      <c r="AO9" s="37" t="s">
        <v>196</v>
      </c>
      <c r="AP9" s="128" t="s">
        <v>116</v>
      </c>
      <c r="AQ9" s="37" t="s">
        <v>94</v>
      </c>
      <c r="AR9" s="37" t="s">
        <v>123</v>
      </c>
      <c r="AS9" s="38" t="s">
        <v>126</v>
      </c>
    </row>
    <row r="10" spans="1:45" ht="13.5" customHeight="1">
      <c r="A10" s="250"/>
      <c r="B10" s="266">
        <v>4</v>
      </c>
      <c r="C10" s="256" t="s">
        <v>61</v>
      </c>
      <c r="D10" s="121" t="s">
        <v>8</v>
      </c>
      <c r="E10" s="43" t="s">
        <v>175</v>
      </c>
      <c r="F10" s="41" t="s">
        <v>177</v>
      </c>
      <c r="G10" s="43" t="s">
        <v>180</v>
      </c>
      <c r="H10" s="41"/>
      <c r="I10" s="43" t="s">
        <v>190</v>
      </c>
      <c r="J10" s="41" t="s">
        <v>178</v>
      </c>
      <c r="K10" s="43" t="s">
        <v>183</v>
      </c>
      <c r="L10" s="41"/>
      <c r="M10" s="43" t="s">
        <v>175</v>
      </c>
      <c r="N10" s="41" t="s">
        <v>198</v>
      </c>
      <c r="O10" s="43"/>
      <c r="P10" s="43" t="s">
        <v>175</v>
      </c>
      <c r="Q10" s="43" t="s">
        <v>16</v>
      </c>
      <c r="R10" s="41" t="s">
        <v>19</v>
      </c>
      <c r="S10" s="43" t="s">
        <v>198</v>
      </c>
      <c r="T10" s="41" t="s">
        <v>199</v>
      </c>
      <c r="U10" s="43" t="s">
        <v>183</v>
      </c>
      <c r="V10" s="41" t="s">
        <v>198</v>
      </c>
      <c r="W10" s="43" t="s">
        <v>197</v>
      </c>
      <c r="X10" s="41" t="s">
        <v>220</v>
      </c>
      <c r="Y10" s="43" t="s">
        <v>8</v>
      </c>
      <c r="Z10" s="41" t="s">
        <v>8</v>
      </c>
      <c r="AA10" s="43" t="s">
        <v>8</v>
      </c>
      <c r="AB10" s="41" t="s">
        <v>8</v>
      </c>
      <c r="AC10" s="175" t="s">
        <v>221</v>
      </c>
      <c r="AD10" s="41" t="s">
        <v>201</v>
      </c>
      <c r="AE10" s="43" t="s">
        <v>208</v>
      </c>
      <c r="AF10" s="41" t="s">
        <v>220</v>
      </c>
      <c r="AG10" s="43" t="s">
        <v>190</v>
      </c>
      <c r="AH10" s="43" t="s">
        <v>16</v>
      </c>
      <c r="AI10" s="43" t="s">
        <v>220</v>
      </c>
      <c r="AJ10" s="43" t="s">
        <v>324</v>
      </c>
      <c r="AK10" s="43" t="s">
        <v>324</v>
      </c>
      <c r="AL10" s="43" t="s">
        <v>199</v>
      </c>
      <c r="AM10" s="41" t="s">
        <v>220</v>
      </c>
      <c r="AN10" s="43" t="s">
        <v>199</v>
      </c>
      <c r="AO10" s="43" t="s">
        <v>8</v>
      </c>
      <c r="AP10" s="43" t="s">
        <v>201</v>
      </c>
      <c r="AQ10" s="42" t="s">
        <v>175</v>
      </c>
      <c r="AR10" s="43" t="s">
        <v>201</v>
      </c>
      <c r="AS10" s="122" t="s">
        <v>194</v>
      </c>
    </row>
    <row r="11" spans="1:45" ht="12.75" customHeight="1">
      <c r="A11" s="250"/>
      <c r="B11" s="267"/>
      <c r="C11" s="255"/>
      <c r="D11" s="120" t="s">
        <v>124</v>
      </c>
      <c r="E11" s="37" t="s">
        <v>106</v>
      </c>
      <c r="F11" s="37" t="s">
        <v>93</v>
      </c>
      <c r="G11" s="37" t="s">
        <v>96</v>
      </c>
      <c r="H11" s="37" t="s">
        <v>310</v>
      </c>
      <c r="I11" s="37" t="s">
        <v>104</v>
      </c>
      <c r="J11" s="37" t="s">
        <v>191</v>
      </c>
      <c r="K11" s="37" t="s">
        <v>133</v>
      </c>
      <c r="L11" s="37" t="s">
        <v>310</v>
      </c>
      <c r="M11" s="37" t="s">
        <v>100</v>
      </c>
      <c r="N11" s="37" t="s">
        <v>204</v>
      </c>
      <c r="O11" s="37" t="s">
        <v>310</v>
      </c>
      <c r="P11" s="37" t="s">
        <v>128</v>
      </c>
      <c r="Q11" s="37" t="s">
        <v>160</v>
      </c>
      <c r="R11" s="37" t="s">
        <v>126</v>
      </c>
      <c r="S11" s="37" t="s">
        <v>112</v>
      </c>
      <c r="T11" s="37" t="s">
        <v>309</v>
      </c>
      <c r="U11" s="37" t="s">
        <v>127</v>
      </c>
      <c r="V11" s="37" t="s">
        <v>130</v>
      </c>
      <c r="W11" s="37" t="s">
        <v>59</v>
      </c>
      <c r="X11" s="37" t="s">
        <v>84</v>
      </c>
      <c r="Y11" s="37" t="s">
        <v>81</v>
      </c>
      <c r="Z11" s="37" t="s">
        <v>78</v>
      </c>
      <c r="AA11" s="37" t="s">
        <v>86</v>
      </c>
      <c r="AB11" s="37" t="s">
        <v>87</v>
      </c>
      <c r="AC11" s="37" t="s">
        <v>188</v>
      </c>
      <c r="AD11" s="37" t="s">
        <v>91</v>
      </c>
      <c r="AE11" s="37" t="s">
        <v>85</v>
      </c>
      <c r="AF11" s="37" t="s">
        <v>83</v>
      </c>
      <c r="AG11" s="37" t="s">
        <v>90</v>
      </c>
      <c r="AH11" s="37" t="s">
        <v>89</v>
      </c>
      <c r="AI11" s="37" t="s">
        <v>108</v>
      </c>
      <c r="AJ11" s="37" t="s">
        <v>51</v>
      </c>
      <c r="AK11" s="37" t="s">
        <v>207</v>
      </c>
      <c r="AL11" s="37" t="s">
        <v>200</v>
      </c>
      <c r="AM11" s="37" t="s">
        <v>102</v>
      </c>
      <c r="AN11" s="37" t="s">
        <v>103</v>
      </c>
      <c r="AO11" s="37" t="s">
        <v>98</v>
      </c>
      <c r="AP11" s="37" t="s">
        <v>82</v>
      </c>
      <c r="AQ11" s="37" t="s">
        <v>122</v>
      </c>
      <c r="AR11" s="37" t="s">
        <v>174</v>
      </c>
      <c r="AS11" s="38" t="s">
        <v>195</v>
      </c>
    </row>
    <row r="12" spans="1:45" ht="13.5" customHeight="1">
      <c r="A12" s="250"/>
      <c r="B12" s="266">
        <v>5</v>
      </c>
      <c r="C12" s="256" t="s">
        <v>327</v>
      </c>
      <c r="D12" s="121"/>
      <c r="E12" s="43"/>
      <c r="F12" s="41"/>
      <c r="G12" s="43"/>
      <c r="H12" s="41"/>
      <c r="I12" s="43"/>
      <c r="J12" s="41"/>
      <c r="K12" s="43"/>
      <c r="L12" s="41"/>
      <c r="M12" s="43"/>
      <c r="N12" s="41"/>
      <c r="O12" s="43"/>
      <c r="P12" s="43"/>
      <c r="Q12" s="43"/>
      <c r="R12" s="41"/>
      <c r="S12" s="43" t="s">
        <v>176</v>
      </c>
      <c r="T12" s="43" t="s">
        <v>176</v>
      </c>
      <c r="U12" s="43" t="s">
        <v>176</v>
      </c>
      <c r="V12" s="43" t="s">
        <v>176</v>
      </c>
      <c r="W12" s="43" t="s">
        <v>176</v>
      </c>
      <c r="X12" s="43" t="s">
        <v>176</v>
      </c>
      <c r="Y12" s="43" t="s">
        <v>176</v>
      </c>
      <c r="Z12" s="43" t="s">
        <v>176</v>
      </c>
      <c r="AA12" s="43" t="s">
        <v>176</v>
      </c>
      <c r="AB12" s="43" t="s">
        <v>176</v>
      </c>
      <c r="AC12" s="43" t="s">
        <v>176</v>
      </c>
      <c r="AD12" s="43" t="s">
        <v>176</v>
      </c>
      <c r="AE12" s="43" t="s">
        <v>176</v>
      </c>
      <c r="AF12" s="41" t="s">
        <v>176</v>
      </c>
      <c r="AG12" s="41" t="s">
        <v>176</v>
      </c>
      <c r="AH12" s="41" t="s">
        <v>176</v>
      </c>
      <c r="AI12" s="41" t="s">
        <v>176</v>
      </c>
      <c r="AJ12" s="41" t="s">
        <v>176</v>
      </c>
      <c r="AK12" s="41" t="s">
        <v>176</v>
      </c>
      <c r="AL12" s="41" t="s">
        <v>176</v>
      </c>
      <c r="AM12" s="41" t="s">
        <v>176</v>
      </c>
      <c r="AN12" s="41" t="s">
        <v>176</v>
      </c>
      <c r="AO12" s="41" t="s">
        <v>176</v>
      </c>
      <c r="AP12" s="41" t="s">
        <v>176</v>
      </c>
      <c r="AQ12" s="41" t="s">
        <v>176</v>
      </c>
      <c r="AR12" s="41" t="s">
        <v>176</v>
      </c>
      <c r="AS12" s="122" t="s">
        <v>194</v>
      </c>
    </row>
    <row r="13" spans="1:45" ht="12.75" customHeight="1" thickBot="1">
      <c r="A13" s="250"/>
      <c r="B13" s="270"/>
      <c r="C13" s="257"/>
      <c r="D13" s="176" t="s">
        <v>310</v>
      </c>
      <c r="E13" s="39" t="s">
        <v>310</v>
      </c>
      <c r="F13" s="39" t="s">
        <v>310</v>
      </c>
      <c r="G13" s="39" t="s">
        <v>310</v>
      </c>
      <c r="H13" s="39" t="s">
        <v>310</v>
      </c>
      <c r="I13" s="39" t="s">
        <v>310</v>
      </c>
      <c r="J13" s="39" t="s">
        <v>310</v>
      </c>
      <c r="K13" s="39" t="s">
        <v>310</v>
      </c>
      <c r="L13" s="39" t="s">
        <v>310</v>
      </c>
      <c r="M13" s="39" t="s">
        <v>310</v>
      </c>
      <c r="N13" s="39" t="s">
        <v>310</v>
      </c>
      <c r="O13" s="39" t="s">
        <v>310</v>
      </c>
      <c r="P13" s="39" t="s">
        <v>310</v>
      </c>
      <c r="Q13" s="39" t="s">
        <v>310</v>
      </c>
      <c r="R13" s="39" t="s">
        <v>310</v>
      </c>
      <c r="S13" s="39" t="s">
        <v>76</v>
      </c>
      <c r="T13" s="39" t="s">
        <v>309</v>
      </c>
      <c r="U13" s="39" t="s">
        <v>83</v>
      </c>
      <c r="V13" s="39" t="s">
        <v>202</v>
      </c>
      <c r="W13" s="39" t="s">
        <v>84</v>
      </c>
      <c r="X13" s="39" t="s">
        <v>173</v>
      </c>
      <c r="Y13" s="39" t="s">
        <v>81</v>
      </c>
      <c r="Z13" s="39" t="s">
        <v>78</v>
      </c>
      <c r="AA13" s="39" t="s">
        <v>86</v>
      </c>
      <c r="AB13" s="39" t="s">
        <v>87</v>
      </c>
      <c r="AC13" s="39" t="s">
        <v>188</v>
      </c>
      <c r="AD13" s="39" t="s">
        <v>88</v>
      </c>
      <c r="AE13" s="39" t="s">
        <v>85</v>
      </c>
      <c r="AF13" s="39" t="s">
        <v>101</v>
      </c>
      <c r="AG13" s="39" t="s">
        <v>191</v>
      </c>
      <c r="AH13" s="39" t="s">
        <v>156</v>
      </c>
      <c r="AI13" s="39" t="s">
        <v>105</v>
      </c>
      <c r="AJ13" s="39" t="s">
        <v>106</v>
      </c>
      <c r="AK13" s="39" t="s">
        <v>107</v>
      </c>
      <c r="AL13" s="39" t="s">
        <v>200</v>
      </c>
      <c r="AM13" s="39" t="s">
        <v>102</v>
      </c>
      <c r="AN13" s="39" t="s">
        <v>103</v>
      </c>
      <c r="AO13" s="39" t="s">
        <v>108</v>
      </c>
      <c r="AP13" s="39" t="s">
        <v>82</v>
      </c>
      <c r="AQ13" s="37" t="s">
        <v>168</v>
      </c>
      <c r="AR13" s="39" t="s">
        <v>167</v>
      </c>
      <c r="AS13" s="40" t="s">
        <v>195</v>
      </c>
    </row>
    <row r="14" spans="1:45" ht="13.5" customHeight="1" thickTop="1">
      <c r="A14" s="258" t="s">
        <v>3</v>
      </c>
      <c r="B14" s="268">
        <v>1</v>
      </c>
      <c r="C14" s="254" t="s">
        <v>48</v>
      </c>
      <c r="D14" s="174"/>
      <c r="E14" s="118"/>
      <c r="F14" s="42"/>
      <c r="G14" s="118"/>
      <c r="H14" s="42"/>
      <c r="I14" s="118"/>
      <c r="J14" s="42"/>
      <c r="K14" s="118"/>
      <c r="L14" s="42"/>
      <c r="M14" s="118"/>
      <c r="N14" s="42"/>
      <c r="O14" s="118"/>
      <c r="P14" s="118"/>
      <c r="Q14" s="118"/>
      <c r="R14" s="42"/>
      <c r="S14" s="118"/>
      <c r="T14" s="42"/>
      <c r="U14" s="118"/>
      <c r="V14" s="42"/>
      <c r="W14" s="118"/>
      <c r="X14" s="42"/>
      <c r="Y14" s="118"/>
      <c r="Z14" s="42"/>
      <c r="AA14" s="118"/>
      <c r="AB14" s="42"/>
      <c r="AC14" s="118"/>
      <c r="AD14" s="42"/>
      <c r="AE14" s="118"/>
      <c r="AF14" s="42" t="s">
        <v>8</v>
      </c>
      <c r="AG14" s="118" t="s">
        <v>199</v>
      </c>
      <c r="AH14" s="118" t="s">
        <v>8</v>
      </c>
      <c r="AI14" s="118" t="s">
        <v>225</v>
      </c>
      <c r="AJ14" s="43" t="s">
        <v>8</v>
      </c>
      <c r="AK14" s="118" t="s">
        <v>175</v>
      </c>
      <c r="AL14" s="43" t="s">
        <v>212</v>
      </c>
      <c r="AM14" s="42" t="s">
        <v>16</v>
      </c>
      <c r="AN14" s="118" t="s">
        <v>201</v>
      </c>
      <c r="AO14" s="118" t="s">
        <v>175</v>
      </c>
      <c r="AP14" s="118" t="s">
        <v>323</v>
      </c>
      <c r="AQ14" s="42" t="s">
        <v>180</v>
      </c>
      <c r="AR14" s="118" t="s">
        <v>199</v>
      </c>
      <c r="AS14" s="119"/>
    </row>
    <row r="15" spans="1:45" ht="12" customHeight="1">
      <c r="A15" s="250"/>
      <c r="B15" s="253"/>
      <c r="C15" s="255"/>
      <c r="D15" s="120" t="s">
        <v>310</v>
      </c>
      <c r="E15" s="37" t="s">
        <v>310</v>
      </c>
      <c r="F15" s="37" t="s">
        <v>310</v>
      </c>
      <c r="G15" s="37" t="s">
        <v>310</v>
      </c>
      <c r="H15" s="37" t="s">
        <v>310</v>
      </c>
      <c r="I15" s="37" t="s">
        <v>310</v>
      </c>
      <c r="J15" s="37" t="s">
        <v>310</v>
      </c>
      <c r="K15" s="37" t="s">
        <v>310</v>
      </c>
      <c r="L15" s="37" t="s">
        <v>310</v>
      </c>
      <c r="M15" s="37" t="s">
        <v>310</v>
      </c>
      <c r="N15" s="37" t="s">
        <v>310</v>
      </c>
      <c r="O15" s="37" t="s">
        <v>310</v>
      </c>
      <c r="P15" s="37" t="s">
        <v>310</v>
      </c>
      <c r="Q15" s="37" t="s">
        <v>310</v>
      </c>
      <c r="R15" s="37" t="s">
        <v>310</v>
      </c>
      <c r="S15" s="37" t="s">
        <v>310</v>
      </c>
      <c r="T15" s="37" t="s">
        <v>310</v>
      </c>
      <c r="U15" s="37" t="s">
        <v>310</v>
      </c>
      <c r="V15" s="37" t="s">
        <v>310</v>
      </c>
      <c r="W15" s="37" t="s">
        <v>310</v>
      </c>
      <c r="X15" s="37" t="s">
        <v>310</v>
      </c>
      <c r="Y15" s="37" t="s">
        <v>310</v>
      </c>
      <c r="Z15" s="37" t="s">
        <v>310</v>
      </c>
      <c r="AA15" s="37" t="s">
        <v>310</v>
      </c>
      <c r="AB15" s="37" t="s">
        <v>310</v>
      </c>
      <c r="AC15" s="37" t="s">
        <v>310</v>
      </c>
      <c r="AD15" s="37" t="s">
        <v>310</v>
      </c>
      <c r="AE15" s="37" t="s">
        <v>310</v>
      </c>
      <c r="AF15" s="37" t="s">
        <v>101</v>
      </c>
      <c r="AG15" s="37" t="s">
        <v>110</v>
      </c>
      <c r="AH15" s="37" t="s">
        <v>104</v>
      </c>
      <c r="AI15" s="37" t="s">
        <v>168</v>
      </c>
      <c r="AJ15" s="37" t="s">
        <v>121</v>
      </c>
      <c r="AK15" s="37" t="s">
        <v>123</v>
      </c>
      <c r="AL15" s="37" t="s">
        <v>114</v>
      </c>
      <c r="AM15" s="37" t="s">
        <v>113</v>
      </c>
      <c r="AN15" s="37" t="s">
        <v>111</v>
      </c>
      <c r="AO15" s="37" t="s">
        <v>122</v>
      </c>
      <c r="AP15" s="37" t="s">
        <v>53</v>
      </c>
      <c r="AQ15" s="37" t="s">
        <v>118</v>
      </c>
      <c r="AR15" s="37" t="s">
        <v>200</v>
      </c>
      <c r="AS15" s="38" t="s">
        <v>310</v>
      </c>
    </row>
    <row r="16" spans="1:45" ht="12.75" customHeight="1">
      <c r="A16" s="250"/>
      <c r="B16" s="266">
        <v>2</v>
      </c>
      <c r="C16" s="256" t="s">
        <v>49</v>
      </c>
      <c r="D16" s="121" t="s">
        <v>176</v>
      </c>
      <c r="E16" s="41" t="s">
        <v>182</v>
      </c>
      <c r="F16" s="41" t="s">
        <v>16</v>
      </c>
      <c r="G16" s="43" t="s">
        <v>16</v>
      </c>
      <c r="H16" s="41" t="s">
        <v>177</v>
      </c>
      <c r="I16" s="43" t="s">
        <v>199</v>
      </c>
      <c r="J16" s="43" t="s">
        <v>215</v>
      </c>
      <c r="K16" s="43" t="s">
        <v>176</v>
      </c>
      <c r="L16" s="41" t="s">
        <v>178</v>
      </c>
      <c r="M16" s="43" t="s">
        <v>175</v>
      </c>
      <c r="N16" s="41" t="s">
        <v>199</v>
      </c>
      <c r="O16" s="43" t="s">
        <v>175</v>
      </c>
      <c r="P16" s="43" t="s">
        <v>177</v>
      </c>
      <c r="Q16" s="43" t="s">
        <v>216</v>
      </c>
      <c r="R16" s="41" t="s">
        <v>19</v>
      </c>
      <c r="S16" s="43" t="s">
        <v>198</v>
      </c>
      <c r="T16" s="41" t="s">
        <v>183</v>
      </c>
      <c r="U16" s="43" t="s">
        <v>178</v>
      </c>
      <c r="V16" s="41" t="s">
        <v>216</v>
      </c>
      <c r="W16" s="43" t="s">
        <v>180</v>
      </c>
      <c r="X16" s="41" t="s">
        <v>8</v>
      </c>
      <c r="Y16" s="41" t="s">
        <v>16</v>
      </c>
      <c r="Z16" s="41" t="s">
        <v>216</v>
      </c>
      <c r="AA16" s="43" t="s">
        <v>201</v>
      </c>
      <c r="AB16" s="41" t="s">
        <v>198</v>
      </c>
      <c r="AC16" s="43" t="s">
        <v>220</v>
      </c>
      <c r="AD16" s="41" t="s">
        <v>178</v>
      </c>
      <c r="AE16" s="43" t="s">
        <v>208</v>
      </c>
      <c r="AF16" s="41" t="s">
        <v>8</v>
      </c>
      <c r="AG16" s="43" t="s">
        <v>199</v>
      </c>
      <c r="AH16" s="43" t="s">
        <v>8</v>
      </c>
      <c r="AI16" s="43" t="s">
        <v>222</v>
      </c>
      <c r="AJ16" s="43" t="s">
        <v>8</v>
      </c>
      <c r="AK16" s="43" t="s">
        <v>220</v>
      </c>
      <c r="AL16" s="41" t="s">
        <v>201</v>
      </c>
      <c r="AM16" s="41" t="s">
        <v>212</v>
      </c>
      <c r="AN16" s="43" t="s">
        <v>219</v>
      </c>
      <c r="AO16" s="43" t="s">
        <v>222</v>
      </c>
      <c r="AP16" s="43" t="s">
        <v>8</v>
      </c>
      <c r="AQ16" s="41" t="s">
        <v>323</v>
      </c>
      <c r="AR16" s="43" t="s">
        <v>8</v>
      </c>
      <c r="AS16" s="122"/>
    </row>
    <row r="17" spans="1:45" ht="12.75" customHeight="1">
      <c r="A17" s="250"/>
      <c r="B17" s="267"/>
      <c r="C17" s="255"/>
      <c r="D17" s="120" t="s">
        <v>153</v>
      </c>
      <c r="E17" s="37" t="s">
        <v>310</v>
      </c>
      <c r="F17" s="37" t="s">
        <v>160</v>
      </c>
      <c r="G17" s="37" t="s">
        <v>188</v>
      </c>
      <c r="H17" s="37" t="s">
        <v>174</v>
      </c>
      <c r="I17" s="37" t="s">
        <v>168</v>
      </c>
      <c r="J17" s="37" t="s">
        <v>135</v>
      </c>
      <c r="K17" s="37" t="s">
        <v>157</v>
      </c>
      <c r="L17" s="37" t="s">
        <v>89</v>
      </c>
      <c r="M17" s="37" t="s">
        <v>100</v>
      </c>
      <c r="N17" s="37" t="s">
        <v>152</v>
      </c>
      <c r="O17" s="37" t="s">
        <v>128</v>
      </c>
      <c r="P17" s="37" t="s">
        <v>77</v>
      </c>
      <c r="Q17" s="37" t="s">
        <v>93</v>
      </c>
      <c r="R17" s="37" t="s">
        <v>126</v>
      </c>
      <c r="S17" s="37" t="s">
        <v>112</v>
      </c>
      <c r="T17" s="37" t="s">
        <v>127</v>
      </c>
      <c r="U17" s="37" t="s">
        <v>196</v>
      </c>
      <c r="V17" s="37" t="s">
        <v>109</v>
      </c>
      <c r="W17" s="37" t="s">
        <v>200</v>
      </c>
      <c r="X17" s="37" t="s">
        <v>173</v>
      </c>
      <c r="Y17" s="37" t="s">
        <v>88</v>
      </c>
      <c r="Z17" s="37" t="s">
        <v>99</v>
      </c>
      <c r="AA17" s="37" t="s">
        <v>181</v>
      </c>
      <c r="AB17" s="37" t="s">
        <v>130</v>
      </c>
      <c r="AC17" s="37" t="s">
        <v>117</v>
      </c>
      <c r="AD17" s="37" t="s">
        <v>82</v>
      </c>
      <c r="AE17" s="37" t="s">
        <v>85</v>
      </c>
      <c r="AF17" s="37" t="s">
        <v>101</v>
      </c>
      <c r="AG17" s="37" t="s">
        <v>110</v>
      </c>
      <c r="AH17" s="166" t="s">
        <v>104</v>
      </c>
      <c r="AI17" s="166" t="s">
        <v>55</v>
      </c>
      <c r="AJ17" s="166" t="s">
        <v>121</v>
      </c>
      <c r="AK17" s="166" t="s">
        <v>83</v>
      </c>
      <c r="AL17" s="37" t="s">
        <v>111</v>
      </c>
      <c r="AM17" s="37" t="s">
        <v>114</v>
      </c>
      <c r="AN17" s="37" t="s">
        <v>90</v>
      </c>
      <c r="AO17" s="37" t="s">
        <v>58</v>
      </c>
      <c r="AP17" s="37" t="s">
        <v>192</v>
      </c>
      <c r="AQ17" s="37" t="s">
        <v>53</v>
      </c>
      <c r="AR17" s="37" t="s">
        <v>139</v>
      </c>
      <c r="AS17" s="38" t="s">
        <v>310</v>
      </c>
    </row>
    <row r="18" spans="1:45" ht="13.5" customHeight="1">
      <c r="A18" s="250"/>
      <c r="B18" s="266">
        <v>3</v>
      </c>
      <c r="C18" s="256" t="s">
        <v>50</v>
      </c>
      <c r="D18" s="186" t="s">
        <v>197</v>
      </c>
      <c r="E18" s="41" t="s">
        <v>175</v>
      </c>
      <c r="F18" s="41" t="s">
        <v>182</v>
      </c>
      <c r="G18" s="43" t="s">
        <v>178</v>
      </c>
      <c r="H18" s="41" t="s">
        <v>176</v>
      </c>
      <c r="I18" s="43" t="s">
        <v>177</v>
      </c>
      <c r="J18" s="41" t="s">
        <v>176</v>
      </c>
      <c r="K18" s="43" t="s">
        <v>175</v>
      </c>
      <c r="L18" s="41" t="s">
        <v>180</v>
      </c>
      <c r="M18" s="177" t="s">
        <v>217</v>
      </c>
      <c r="N18" s="41" t="s">
        <v>197</v>
      </c>
      <c r="O18" s="43" t="s">
        <v>197</v>
      </c>
      <c r="P18" s="43" t="s">
        <v>216</v>
      </c>
      <c r="Q18" s="43" t="s">
        <v>175</v>
      </c>
      <c r="R18" s="41" t="s">
        <v>19</v>
      </c>
      <c r="S18" s="41" t="s">
        <v>199</v>
      </c>
      <c r="T18" s="41" t="s">
        <v>198</v>
      </c>
      <c r="U18" s="43" t="s">
        <v>180</v>
      </c>
      <c r="V18" s="41" t="s">
        <v>8</v>
      </c>
      <c r="W18" s="43" t="s">
        <v>16</v>
      </c>
      <c r="X18" s="41" t="s">
        <v>183</v>
      </c>
      <c r="Y18" s="41" t="s">
        <v>197</v>
      </c>
      <c r="Z18" s="41" t="s">
        <v>198</v>
      </c>
      <c r="AA18" s="43" t="s">
        <v>183</v>
      </c>
      <c r="AB18" s="41" t="s">
        <v>201</v>
      </c>
      <c r="AC18" s="43" t="s">
        <v>8</v>
      </c>
      <c r="AD18" s="41" t="s">
        <v>216</v>
      </c>
      <c r="AE18" s="43" t="s">
        <v>208</v>
      </c>
      <c r="AF18" s="41" t="s">
        <v>220</v>
      </c>
      <c r="AG18" s="41" t="s">
        <v>16</v>
      </c>
      <c r="AH18" s="43" t="s">
        <v>199</v>
      </c>
      <c r="AI18" s="129" t="s">
        <v>323</v>
      </c>
      <c r="AJ18" s="127" t="s">
        <v>201</v>
      </c>
      <c r="AK18" s="43" t="s">
        <v>190</v>
      </c>
      <c r="AL18" s="129" t="s">
        <v>175</v>
      </c>
      <c r="AM18" s="41" t="s">
        <v>8</v>
      </c>
      <c r="AN18" s="43" t="s">
        <v>222</v>
      </c>
      <c r="AO18" s="41" t="s">
        <v>212</v>
      </c>
      <c r="AP18" s="43" t="s">
        <v>8</v>
      </c>
      <c r="AQ18" s="41" t="s">
        <v>199</v>
      </c>
      <c r="AR18" s="43" t="s">
        <v>8</v>
      </c>
      <c r="AS18" s="122"/>
    </row>
    <row r="19" spans="1:45" ht="12" customHeight="1">
      <c r="A19" s="250"/>
      <c r="B19" s="267"/>
      <c r="C19" s="255"/>
      <c r="D19" s="187" t="s">
        <v>51</v>
      </c>
      <c r="E19" s="37" t="s">
        <v>106</v>
      </c>
      <c r="F19" s="37" t="s">
        <v>310</v>
      </c>
      <c r="G19" s="37" t="s">
        <v>187</v>
      </c>
      <c r="H19" s="37" t="s">
        <v>174</v>
      </c>
      <c r="I19" s="37" t="s">
        <v>82</v>
      </c>
      <c r="J19" s="37" t="s">
        <v>135</v>
      </c>
      <c r="K19" s="37" t="s">
        <v>128</v>
      </c>
      <c r="L19" s="37" t="s">
        <v>153</v>
      </c>
      <c r="M19" s="37" t="s">
        <v>160</v>
      </c>
      <c r="N19" s="37" t="s">
        <v>60</v>
      </c>
      <c r="O19" s="37" t="s">
        <v>52</v>
      </c>
      <c r="P19" s="37" t="s">
        <v>77</v>
      </c>
      <c r="Q19" s="37" t="s">
        <v>100</v>
      </c>
      <c r="R19" s="37" t="s">
        <v>126</v>
      </c>
      <c r="S19" s="37" t="s">
        <v>76</v>
      </c>
      <c r="T19" s="37" t="s">
        <v>112</v>
      </c>
      <c r="U19" s="37" t="s">
        <v>200</v>
      </c>
      <c r="V19" s="37" t="s">
        <v>157</v>
      </c>
      <c r="W19" s="37" t="s">
        <v>88</v>
      </c>
      <c r="X19" s="37" t="s">
        <v>173</v>
      </c>
      <c r="Y19" s="37" t="s">
        <v>169</v>
      </c>
      <c r="Z19" s="37" t="s">
        <v>130</v>
      </c>
      <c r="AA19" s="37" t="s">
        <v>127</v>
      </c>
      <c r="AB19" s="37" t="s">
        <v>181</v>
      </c>
      <c r="AC19" s="37" t="s">
        <v>75</v>
      </c>
      <c r="AD19" s="37" t="s">
        <v>109</v>
      </c>
      <c r="AE19" s="37" t="s">
        <v>85</v>
      </c>
      <c r="AF19" s="37" t="s">
        <v>83</v>
      </c>
      <c r="AG19" s="37" t="s">
        <v>89</v>
      </c>
      <c r="AH19" s="37" t="s">
        <v>113</v>
      </c>
      <c r="AI19" s="37" t="s">
        <v>53</v>
      </c>
      <c r="AJ19" s="37" t="s">
        <v>196</v>
      </c>
      <c r="AK19" s="37" t="s">
        <v>90</v>
      </c>
      <c r="AL19" s="37" t="s">
        <v>122</v>
      </c>
      <c r="AM19" s="37" t="s">
        <v>101</v>
      </c>
      <c r="AN19" s="37" t="s">
        <v>58</v>
      </c>
      <c r="AO19" s="37" t="s">
        <v>114</v>
      </c>
      <c r="AP19" s="37" t="s">
        <v>192</v>
      </c>
      <c r="AQ19" s="37" t="s">
        <v>168</v>
      </c>
      <c r="AR19" s="37" t="s">
        <v>139</v>
      </c>
      <c r="AS19" s="38" t="s">
        <v>310</v>
      </c>
    </row>
    <row r="20" spans="1:45" ht="13.5" customHeight="1">
      <c r="A20" s="250"/>
      <c r="B20" s="266">
        <v>4</v>
      </c>
      <c r="C20" s="256" t="s">
        <v>61</v>
      </c>
      <c r="D20" s="121" t="s">
        <v>178</v>
      </c>
      <c r="E20" s="43"/>
      <c r="F20" s="41"/>
      <c r="G20" s="43"/>
      <c r="H20" s="41" t="s">
        <v>197</v>
      </c>
      <c r="I20" s="43" t="s">
        <v>175</v>
      </c>
      <c r="J20" s="41"/>
      <c r="K20" s="43"/>
      <c r="L20" s="41" t="s">
        <v>175</v>
      </c>
      <c r="M20" s="43"/>
      <c r="N20" s="41"/>
      <c r="O20" s="43" t="s">
        <v>176</v>
      </c>
      <c r="P20" s="43"/>
      <c r="Q20" s="43"/>
      <c r="R20" s="41"/>
      <c r="S20" s="178" t="s">
        <v>217</v>
      </c>
      <c r="T20" s="41" t="s">
        <v>16</v>
      </c>
      <c r="U20" s="43" t="s">
        <v>201</v>
      </c>
      <c r="V20" s="41" t="s">
        <v>178</v>
      </c>
      <c r="W20" s="43" t="s">
        <v>198</v>
      </c>
      <c r="X20" s="41" t="s">
        <v>216</v>
      </c>
      <c r="Y20" s="41" t="s">
        <v>216</v>
      </c>
      <c r="Z20" s="41" t="s">
        <v>178</v>
      </c>
      <c r="AA20" s="43" t="s">
        <v>198</v>
      </c>
      <c r="AB20" s="41" t="s">
        <v>197</v>
      </c>
      <c r="AC20" s="43" t="s">
        <v>216</v>
      </c>
      <c r="AD20" s="41" t="s">
        <v>220</v>
      </c>
      <c r="AE20" s="43" t="s">
        <v>208</v>
      </c>
      <c r="AF20" s="41" t="s">
        <v>323</v>
      </c>
      <c r="AG20" s="129" t="s">
        <v>323</v>
      </c>
      <c r="AH20" s="43" t="s">
        <v>199</v>
      </c>
      <c r="AI20" s="43" t="s">
        <v>175</v>
      </c>
      <c r="AJ20" s="43" t="s">
        <v>175</v>
      </c>
      <c r="AK20" s="43" t="s">
        <v>222</v>
      </c>
      <c r="AL20" s="43" t="s">
        <v>8</v>
      </c>
      <c r="AM20" s="41" t="s">
        <v>8</v>
      </c>
      <c r="AN20" s="43" t="s">
        <v>8</v>
      </c>
      <c r="AO20" s="43" t="s">
        <v>201</v>
      </c>
      <c r="AP20" s="43" t="s">
        <v>212</v>
      </c>
      <c r="AQ20" s="41" t="s">
        <v>199</v>
      </c>
      <c r="AR20" s="43" t="s">
        <v>201</v>
      </c>
      <c r="AS20" s="122"/>
    </row>
    <row r="21" spans="1:45" ht="12.75" customHeight="1">
      <c r="A21" s="250"/>
      <c r="B21" s="267"/>
      <c r="C21" s="255"/>
      <c r="D21" s="120" t="s">
        <v>82</v>
      </c>
      <c r="E21" s="37" t="s">
        <v>310</v>
      </c>
      <c r="F21" s="37" t="s">
        <v>310</v>
      </c>
      <c r="G21" s="37" t="s">
        <v>310</v>
      </c>
      <c r="H21" s="37" t="s">
        <v>51</v>
      </c>
      <c r="I21" s="37" t="s">
        <v>128</v>
      </c>
      <c r="J21" s="37" t="s">
        <v>310</v>
      </c>
      <c r="K21" s="37" t="s">
        <v>310</v>
      </c>
      <c r="L21" s="37" t="s">
        <v>100</v>
      </c>
      <c r="M21" s="37" t="s">
        <v>310</v>
      </c>
      <c r="N21" s="37" t="s">
        <v>310</v>
      </c>
      <c r="O21" s="37" t="s">
        <v>80</v>
      </c>
      <c r="P21" s="37" t="s">
        <v>310</v>
      </c>
      <c r="Q21" s="37" t="s">
        <v>310</v>
      </c>
      <c r="R21" s="37" t="s">
        <v>310</v>
      </c>
      <c r="S21" s="37" t="s">
        <v>76</v>
      </c>
      <c r="T21" s="37" t="s">
        <v>88</v>
      </c>
      <c r="U21" s="37" t="s">
        <v>181</v>
      </c>
      <c r="V21" s="37" t="s">
        <v>188</v>
      </c>
      <c r="W21" s="37" t="s">
        <v>112</v>
      </c>
      <c r="X21" s="37" t="s">
        <v>109</v>
      </c>
      <c r="Y21" s="37" t="s">
        <v>99</v>
      </c>
      <c r="Z21" s="37" t="s">
        <v>93</v>
      </c>
      <c r="AA21" s="37" t="s">
        <v>130</v>
      </c>
      <c r="AB21" s="37" t="s">
        <v>55</v>
      </c>
      <c r="AC21" s="37" t="s">
        <v>77</v>
      </c>
      <c r="AD21" s="37" t="s">
        <v>83</v>
      </c>
      <c r="AE21" s="37" t="s">
        <v>85</v>
      </c>
      <c r="AF21" s="37" t="s">
        <v>60</v>
      </c>
      <c r="AG21" s="37" t="s">
        <v>53</v>
      </c>
      <c r="AH21" s="37" t="s">
        <v>113</v>
      </c>
      <c r="AI21" s="37" t="s">
        <v>122</v>
      </c>
      <c r="AJ21" s="128" t="s">
        <v>123</v>
      </c>
      <c r="AK21" s="37" t="s">
        <v>58</v>
      </c>
      <c r="AL21" s="37" t="s">
        <v>121</v>
      </c>
      <c r="AM21" s="37" t="s">
        <v>101</v>
      </c>
      <c r="AN21" s="37" t="s">
        <v>104</v>
      </c>
      <c r="AO21" s="37" t="s">
        <v>196</v>
      </c>
      <c r="AP21" s="37" t="s">
        <v>187</v>
      </c>
      <c r="AQ21" s="37" t="s">
        <v>168</v>
      </c>
      <c r="AR21" s="37" t="s">
        <v>174</v>
      </c>
      <c r="AS21" s="38" t="s">
        <v>310</v>
      </c>
    </row>
    <row r="22" spans="1:45" ht="13.5" customHeight="1">
      <c r="A22" s="250"/>
      <c r="B22" s="266">
        <v>5</v>
      </c>
      <c r="C22" s="256" t="s">
        <v>327</v>
      </c>
      <c r="D22" s="121"/>
      <c r="E22" s="43"/>
      <c r="F22" s="41"/>
      <c r="G22" s="43"/>
      <c r="H22" s="41"/>
      <c r="I22" s="43"/>
      <c r="J22" s="41"/>
      <c r="K22" s="43"/>
      <c r="L22" s="41"/>
      <c r="M22" s="43"/>
      <c r="N22" s="41"/>
      <c r="O22" s="43"/>
      <c r="P22" s="43"/>
      <c r="Q22" s="43"/>
      <c r="R22" s="41"/>
      <c r="S22" s="121" t="s">
        <v>179</v>
      </c>
      <c r="T22" s="125" t="s">
        <v>179</v>
      </c>
      <c r="U22" s="125" t="s">
        <v>179</v>
      </c>
      <c r="V22" s="125" t="s">
        <v>179</v>
      </c>
      <c r="W22" s="125" t="s">
        <v>179</v>
      </c>
      <c r="X22" s="125" t="s">
        <v>179</v>
      </c>
      <c r="Y22" s="125" t="s">
        <v>179</v>
      </c>
      <c r="Z22" s="125" t="s">
        <v>179</v>
      </c>
      <c r="AA22" s="125" t="s">
        <v>179</v>
      </c>
      <c r="AB22" s="125" t="s">
        <v>179</v>
      </c>
      <c r="AC22" s="125" t="s">
        <v>179</v>
      </c>
      <c r="AD22" s="125" t="s">
        <v>179</v>
      </c>
      <c r="AE22" s="125" t="s">
        <v>179</v>
      </c>
      <c r="AF22" s="41" t="s">
        <v>175</v>
      </c>
      <c r="AG22" s="125" t="s">
        <v>222</v>
      </c>
      <c r="AH22" s="129" t="s">
        <v>212</v>
      </c>
      <c r="AI22" s="43" t="s">
        <v>201</v>
      </c>
      <c r="AJ22" s="43" t="s">
        <v>13</v>
      </c>
      <c r="AK22" s="43" t="s">
        <v>323</v>
      </c>
      <c r="AL22" s="43" t="s">
        <v>8</v>
      </c>
      <c r="AM22" s="41" t="s">
        <v>198</v>
      </c>
      <c r="AN22" s="43" t="s">
        <v>8</v>
      </c>
      <c r="AO22" s="43" t="s">
        <v>198</v>
      </c>
      <c r="AP22" s="43" t="s">
        <v>183</v>
      </c>
      <c r="AQ22" s="41" t="s">
        <v>212</v>
      </c>
      <c r="AR22" s="43" t="s">
        <v>222</v>
      </c>
      <c r="AS22" s="122"/>
    </row>
    <row r="23" spans="1:45" ht="12.75" customHeight="1" thickBot="1">
      <c r="A23" s="251"/>
      <c r="B23" s="269"/>
      <c r="C23" s="257"/>
      <c r="D23" s="176" t="s">
        <v>310</v>
      </c>
      <c r="E23" s="39" t="s">
        <v>310</v>
      </c>
      <c r="F23" s="39" t="s">
        <v>310</v>
      </c>
      <c r="G23" s="39" t="s">
        <v>310</v>
      </c>
      <c r="H23" s="39" t="s">
        <v>310</v>
      </c>
      <c r="I23" s="39" t="s">
        <v>310</v>
      </c>
      <c r="J23" s="39" t="s">
        <v>310</v>
      </c>
      <c r="K23" s="39" t="s">
        <v>310</v>
      </c>
      <c r="L23" s="39" t="s">
        <v>310</v>
      </c>
      <c r="M23" s="39" t="s">
        <v>310</v>
      </c>
      <c r="N23" s="39" t="s">
        <v>310</v>
      </c>
      <c r="O23" s="39" t="s">
        <v>310</v>
      </c>
      <c r="P23" s="39" t="s">
        <v>310</v>
      </c>
      <c r="Q23" s="39" t="s">
        <v>310</v>
      </c>
      <c r="R23" s="39" t="s">
        <v>310</v>
      </c>
      <c r="S23" s="176" t="s">
        <v>310</v>
      </c>
      <c r="T23" s="39" t="s">
        <v>310</v>
      </c>
      <c r="U23" s="39" t="s">
        <v>310</v>
      </c>
      <c r="V23" s="39" t="s">
        <v>310</v>
      </c>
      <c r="W23" s="39" t="s">
        <v>310</v>
      </c>
      <c r="X23" s="39" t="s">
        <v>310</v>
      </c>
      <c r="Y23" s="39" t="s">
        <v>310</v>
      </c>
      <c r="Z23" s="39" t="s">
        <v>310</v>
      </c>
      <c r="AA23" s="39" t="s">
        <v>310</v>
      </c>
      <c r="AB23" s="39" t="s">
        <v>310</v>
      </c>
      <c r="AC23" s="39" t="s">
        <v>310</v>
      </c>
      <c r="AD23" s="39" t="s">
        <v>310</v>
      </c>
      <c r="AE23" s="39" t="s">
        <v>310</v>
      </c>
      <c r="AF23" s="39" t="s">
        <v>122</v>
      </c>
      <c r="AG23" s="39" t="s">
        <v>169</v>
      </c>
      <c r="AH23" s="37" t="s">
        <v>114</v>
      </c>
      <c r="AI23" s="39" t="s">
        <v>174</v>
      </c>
      <c r="AJ23" s="128" t="s">
        <v>106</v>
      </c>
      <c r="AK23" s="39" t="s">
        <v>60</v>
      </c>
      <c r="AL23" s="39" t="s">
        <v>121</v>
      </c>
      <c r="AM23" s="39" t="s">
        <v>130</v>
      </c>
      <c r="AN23" s="37" t="s">
        <v>104</v>
      </c>
      <c r="AO23" s="39" t="s">
        <v>112</v>
      </c>
      <c r="AP23" s="39" t="s">
        <v>192</v>
      </c>
      <c r="AQ23" s="39" t="s">
        <v>187</v>
      </c>
      <c r="AR23" s="37" t="s">
        <v>55</v>
      </c>
      <c r="AS23" s="40" t="s">
        <v>310</v>
      </c>
    </row>
    <row r="24" spans="1:45" ht="13.5" customHeight="1" thickTop="1">
      <c r="A24" s="258" t="s">
        <v>4</v>
      </c>
      <c r="B24" s="268">
        <v>1</v>
      </c>
      <c r="C24" s="254" t="s">
        <v>48</v>
      </c>
      <c r="D24" s="174"/>
      <c r="E24" s="118"/>
      <c r="F24" s="42"/>
      <c r="G24" s="118"/>
      <c r="H24" s="42"/>
      <c r="I24" s="118"/>
      <c r="J24" s="42"/>
      <c r="K24" s="118"/>
      <c r="L24" s="42"/>
      <c r="M24" s="118"/>
      <c r="N24" s="42"/>
      <c r="O24" s="118"/>
      <c r="P24" s="118"/>
      <c r="Q24" s="118"/>
      <c r="R24" s="42"/>
      <c r="S24" s="118"/>
      <c r="T24" s="42"/>
      <c r="U24" s="118"/>
      <c r="V24" s="42"/>
      <c r="W24" s="118"/>
      <c r="X24" s="42"/>
      <c r="Y24" s="118"/>
      <c r="Z24" s="42"/>
      <c r="AA24" s="118"/>
      <c r="AB24" s="42"/>
      <c r="AC24" s="118"/>
      <c r="AD24" s="42"/>
      <c r="AE24" s="118"/>
      <c r="AF24" s="42" t="s">
        <v>199</v>
      </c>
      <c r="AG24" s="118" t="s">
        <v>8</v>
      </c>
      <c r="AH24" s="118" t="s">
        <v>175</v>
      </c>
      <c r="AI24" s="118" t="s">
        <v>8</v>
      </c>
      <c r="AJ24" s="118" t="s">
        <v>220</v>
      </c>
      <c r="AK24" s="118" t="s">
        <v>199</v>
      </c>
      <c r="AL24" s="118" t="s">
        <v>209</v>
      </c>
      <c r="AM24" s="42" t="s">
        <v>199</v>
      </c>
      <c r="AN24" s="118" t="s">
        <v>220</v>
      </c>
      <c r="AO24" s="118" t="s">
        <v>199</v>
      </c>
      <c r="AP24" s="118" t="s">
        <v>199</v>
      </c>
      <c r="AQ24" s="42" t="s">
        <v>220</v>
      </c>
      <c r="AR24" s="118" t="s">
        <v>325</v>
      </c>
      <c r="AS24" s="119"/>
    </row>
    <row r="25" spans="1:45" ht="12.75" customHeight="1">
      <c r="A25" s="250"/>
      <c r="B25" s="253"/>
      <c r="C25" s="255"/>
      <c r="D25" s="120" t="s">
        <v>310</v>
      </c>
      <c r="E25" s="37" t="s">
        <v>310</v>
      </c>
      <c r="F25" s="37" t="s">
        <v>310</v>
      </c>
      <c r="G25" s="37" t="s">
        <v>310</v>
      </c>
      <c r="H25" s="37" t="s">
        <v>310</v>
      </c>
      <c r="I25" s="37" t="s">
        <v>310</v>
      </c>
      <c r="J25" s="37" t="s">
        <v>310</v>
      </c>
      <c r="K25" s="37" t="s">
        <v>310</v>
      </c>
      <c r="L25" s="37" t="s">
        <v>310</v>
      </c>
      <c r="M25" s="37" t="s">
        <v>310</v>
      </c>
      <c r="N25" s="37" t="s">
        <v>310</v>
      </c>
      <c r="O25" s="37" t="s">
        <v>310</v>
      </c>
      <c r="P25" s="37" t="s">
        <v>310</v>
      </c>
      <c r="Q25" s="37" t="s">
        <v>310</v>
      </c>
      <c r="R25" s="37" t="s">
        <v>310</v>
      </c>
      <c r="S25" s="37" t="s">
        <v>310</v>
      </c>
      <c r="T25" s="37" t="s">
        <v>310</v>
      </c>
      <c r="U25" s="37" t="s">
        <v>310</v>
      </c>
      <c r="V25" s="37" t="s">
        <v>310</v>
      </c>
      <c r="W25" s="37" t="s">
        <v>310</v>
      </c>
      <c r="X25" s="37" t="s">
        <v>310</v>
      </c>
      <c r="Y25" s="37" t="s">
        <v>310</v>
      </c>
      <c r="Z25" s="37" t="s">
        <v>310</v>
      </c>
      <c r="AA25" s="37" t="s">
        <v>310</v>
      </c>
      <c r="AB25" s="37" t="s">
        <v>310</v>
      </c>
      <c r="AC25" s="37" t="s">
        <v>310</v>
      </c>
      <c r="AD25" s="37" t="s">
        <v>310</v>
      </c>
      <c r="AE25" s="37" t="s">
        <v>310</v>
      </c>
      <c r="AF25" s="37" t="s">
        <v>119</v>
      </c>
      <c r="AG25" s="37" t="s">
        <v>134</v>
      </c>
      <c r="AH25" s="37" t="s">
        <v>123</v>
      </c>
      <c r="AI25" s="37" t="s">
        <v>105</v>
      </c>
      <c r="AJ25" s="37" t="s">
        <v>131</v>
      </c>
      <c r="AK25" s="37" t="s">
        <v>107</v>
      </c>
      <c r="AL25" s="37" t="s">
        <v>125</v>
      </c>
      <c r="AM25" s="37" t="s">
        <v>96</v>
      </c>
      <c r="AN25" s="37" t="s">
        <v>102</v>
      </c>
      <c r="AO25" s="37" t="s">
        <v>106</v>
      </c>
      <c r="AP25" s="37" t="s">
        <v>128</v>
      </c>
      <c r="AQ25" s="37" t="s">
        <v>205</v>
      </c>
      <c r="AR25" s="37" t="s">
        <v>167</v>
      </c>
      <c r="AS25" s="38" t="s">
        <v>310</v>
      </c>
    </row>
    <row r="26" spans="1:45" ht="13.5" customHeight="1">
      <c r="A26" s="250"/>
      <c r="B26" s="266">
        <v>2</v>
      </c>
      <c r="C26" s="256" t="s">
        <v>49</v>
      </c>
      <c r="D26" s="41" t="s">
        <v>183</v>
      </c>
      <c r="E26" s="43" t="s">
        <v>177</v>
      </c>
      <c r="F26" s="41" t="s">
        <v>183</v>
      </c>
      <c r="G26" s="43" t="s">
        <v>216</v>
      </c>
      <c r="H26" s="41" t="s">
        <v>220</v>
      </c>
      <c r="I26" s="43" t="s">
        <v>8</v>
      </c>
      <c r="J26" s="41" t="s">
        <v>175</v>
      </c>
      <c r="K26" s="43" t="s">
        <v>197</v>
      </c>
      <c r="L26" s="41" t="s">
        <v>199</v>
      </c>
      <c r="M26" s="43" t="s">
        <v>176</v>
      </c>
      <c r="N26" s="41" t="s">
        <v>215</v>
      </c>
      <c r="O26" s="43" t="s">
        <v>178</v>
      </c>
      <c r="P26" s="43" t="s">
        <v>175</v>
      </c>
      <c r="Q26" s="43" t="s">
        <v>180</v>
      </c>
      <c r="R26" s="41" t="s">
        <v>197</v>
      </c>
      <c r="S26" s="43" t="s">
        <v>8</v>
      </c>
      <c r="T26" s="41" t="s">
        <v>199</v>
      </c>
      <c r="U26" s="43" t="s">
        <v>8</v>
      </c>
      <c r="V26" s="41" t="s">
        <v>16</v>
      </c>
      <c r="W26" s="43" t="s">
        <v>178</v>
      </c>
      <c r="X26" s="41" t="s">
        <v>198</v>
      </c>
      <c r="Y26" s="43" t="s">
        <v>220</v>
      </c>
      <c r="Z26" s="41" t="s">
        <v>289</v>
      </c>
      <c r="AA26" s="43" t="s">
        <v>178</v>
      </c>
      <c r="AB26" s="43" t="s">
        <v>178</v>
      </c>
      <c r="AC26" s="43" t="s">
        <v>197</v>
      </c>
      <c r="AD26" s="43" t="s">
        <v>198</v>
      </c>
      <c r="AE26" s="43" t="s">
        <v>178</v>
      </c>
      <c r="AF26" s="41" t="s">
        <v>324</v>
      </c>
      <c r="AG26" s="43" t="s">
        <v>8</v>
      </c>
      <c r="AH26" s="43" t="s">
        <v>201</v>
      </c>
      <c r="AI26" s="43" t="s">
        <v>8</v>
      </c>
      <c r="AJ26" s="43" t="s">
        <v>222</v>
      </c>
      <c r="AK26" s="43" t="s">
        <v>199</v>
      </c>
      <c r="AL26" s="43" t="s">
        <v>220</v>
      </c>
      <c r="AM26" s="43" t="s">
        <v>220</v>
      </c>
      <c r="AN26" s="43" t="s">
        <v>201</v>
      </c>
      <c r="AO26" s="43" t="s">
        <v>199</v>
      </c>
      <c r="AP26" s="43" t="s">
        <v>175</v>
      </c>
      <c r="AQ26" s="41" t="s">
        <v>220</v>
      </c>
      <c r="AR26" s="43" t="s">
        <v>209</v>
      </c>
      <c r="AS26" s="122"/>
    </row>
    <row r="27" spans="1:45" ht="12.75" customHeight="1">
      <c r="A27" s="250"/>
      <c r="B27" s="267"/>
      <c r="C27" s="255"/>
      <c r="D27" s="120" t="s">
        <v>98</v>
      </c>
      <c r="E27" s="37" t="s">
        <v>181</v>
      </c>
      <c r="F27" s="37" t="s">
        <v>139</v>
      </c>
      <c r="G27" s="37" t="s">
        <v>82</v>
      </c>
      <c r="H27" s="37" t="s">
        <v>189</v>
      </c>
      <c r="I27" s="37" t="s">
        <v>104</v>
      </c>
      <c r="J27" s="37" t="s">
        <v>100</v>
      </c>
      <c r="K27" s="37" t="s">
        <v>52</v>
      </c>
      <c r="L27" s="37" t="s">
        <v>155</v>
      </c>
      <c r="M27" s="37" t="s">
        <v>116</v>
      </c>
      <c r="N27" s="37" t="s">
        <v>94</v>
      </c>
      <c r="O27" s="37" t="s">
        <v>91</v>
      </c>
      <c r="P27" s="37" t="s">
        <v>128</v>
      </c>
      <c r="Q27" s="37" t="s">
        <v>96</v>
      </c>
      <c r="R27" s="37" t="s">
        <v>58</v>
      </c>
      <c r="S27" s="37" t="s">
        <v>87</v>
      </c>
      <c r="T27" s="37" t="s">
        <v>309</v>
      </c>
      <c r="U27" s="198" t="s">
        <v>213</v>
      </c>
      <c r="V27" s="37" t="s">
        <v>202</v>
      </c>
      <c r="W27" s="37" t="s">
        <v>112</v>
      </c>
      <c r="X27" s="37" t="s">
        <v>130</v>
      </c>
      <c r="Y27" s="37" t="s">
        <v>158</v>
      </c>
      <c r="Z27" s="37" t="s">
        <v>193</v>
      </c>
      <c r="AA27" s="37" t="s">
        <v>95</v>
      </c>
      <c r="AB27" s="37" t="s">
        <v>218</v>
      </c>
      <c r="AC27" s="37" t="s">
        <v>59</v>
      </c>
      <c r="AD27" s="37" t="s">
        <v>204</v>
      </c>
      <c r="AE27" s="37" t="s">
        <v>89</v>
      </c>
      <c r="AF27" s="37" t="s">
        <v>51</v>
      </c>
      <c r="AG27" s="37" t="s">
        <v>134</v>
      </c>
      <c r="AH27" s="37" t="s">
        <v>196</v>
      </c>
      <c r="AI27" s="37" t="s">
        <v>105</v>
      </c>
      <c r="AJ27" s="37" t="s">
        <v>55</v>
      </c>
      <c r="AK27" s="37" t="s">
        <v>107</v>
      </c>
      <c r="AL27" s="37" t="s">
        <v>131</v>
      </c>
      <c r="AM27" s="37" t="s">
        <v>102</v>
      </c>
      <c r="AN27" s="37" t="s">
        <v>111</v>
      </c>
      <c r="AO27" s="37" t="s">
        <v>106</v>
      </c>
      <c r="AP27" s="37" t="s">
        <v>122</v>
      </c>
      <c r="AQ27" s="37" t="s">
        <v>205</v>
      </c>
      <c r="AR27" s="37" t="s">
        <v>125</v>
      </c>
      <c r="AS27" s="38" t="s">
        <v>310</v>
      </c>
    </row>
    <row r="28" spans="1:45" ht="13.5" customHeight="1">
      <c r="A28" s="250"/>
      <c r="B28" s="266">
        <v>3</v>
      </c>
      <c r="C28" s="256" t="s">
        <v>50</v>
      </c>
      <c r="D28" s="121" t="s">
        <v>177</v>
      </c>
      <c r="E28" s="43" t="s">
        <v>178</v>
      </c>
      <c r="F28" s="41" t="s">
        <v>175</v>
      </c>
      <c r="G28" s="41" t="s">
        <v>199</v>
      </c>
      <c r="H28" s="41" t="s">
        <v>220</v>
      </c>
      <c r="I28" s="43" t="s">
        <v>176</v>
      </c>
      <c r="J28" s="41" t="s">
        <v>216</v>
      </c>
      <c r="K28" s="43" t="s">
        <v>220</v>
      </c>
      <c r="L28" s="41" t="s">
        <v>177</v>
      </c>
      <c r="M28" s="41" t="s">
        <v>222</v>
      </c>
      <c r="N28" s="41" t="s">
        <v>190</v>
      </c>
      <c r="O28" s="43" t="s">
        <v>180</v>
      </c>
      <c r="P28" s="43" t="s">
        <v>220</v>
      </c>
      <c r="Q28" s="43" t="s">
        <v>178</v>
      </c>
      <c r="R28" s="41" t="s">
        <v>175</v>
      </c>
      <c r="S28" s="43" t="s">
        <v>178</v>
      </c>
      <c r="T28" s="41" t="s">
        <v>221</v>
      </c>
      <c r="U28" s="43" t="s">
        <v>215</v>
      </c>
      <c r="V28" s="41" t="s">
        <v>198</v>
      </c>
      <c r="W28" s="43" t="s">
        <v>216</v>
      </c>
      <c r="X28" s="43" t="s">
        <v>178</v>
      </c>
      <c r="Y28" s="43" t="s">
        <v>199</v>
      </c>
      <c r="Z28" s="41" t="s">
        <v>16</v>
      </c>
      <c r="AA28" s="43" t="s">
        <v>197</v>
      </c>
      <c r="AB28" s="41" t="s">
        <v>289</v>
      </c>
      <c r="AC28" s="43" t="s">
        <v>198</v>
      </c>
      <c r="AD28" s="43" t="s">
        <v>8</v>
      </c>
      <c r="AE28" s="43" t="s">
        <v>208</v>
      </c>
      <c r="AF28" s="41" t="s">
        <v>209</v>
      </c>
      <c r="AG28" s="43" t="s">
        <v>324</v>
      </c>
      <c r="AH28" s="43" t="s">
        <v>323</v>
      </c>
      <c r="AI28" s="43" t="s">
        <v>229</v>
      </c>
      <c r="AJ28" s="43" t="s">
        <v>201</v>
      </c>
      <c r="AK28" s="43" t="s">
        <v>8</v>
      </c>
      <c r="AL28" s="43" t="s">
        <v>220</v>
      </c>
      <c r="AM28" s="41" t="s">
        <v>222</v>
      </c>
      <c r="AN28" s="43" t="s">
        <v>324</v>
      </c>
      <c r="AO28" s="43" t="s">
        <v>16</v>
      </c>
      <c r="AP28" s="43" t="s">
        <v>8</v>
      </c>
      <c r="AQ28" s="41" t="s">
        <v>222</v>
      </c>
      <c r="AR28" s="43" t="s">
        <v>175</v>
      </c>
      <c r="AS28" s="122"/>
    </row>
    <row r="29" spans="1:45" ht="12.75" customHeight="1">
      <c r="A29" s="250"/>
      <c r="B29" s="267"/>
      <c r="C29" s="255"/>
      <c r="D29" s="120" t="s">
        <v>93</v>
      </c>
      <c r="E29" s="37" t="s">
        <v>100</v>
      </c>
      <c r="F29" s="37" t="s">
        <v>119</v>
      </c>
      <c r="G29" s="37" t="s">
        <v>304</v>
      </c>
      <c r="H29" s="37" t="s">
        <v>189</v>
      </c>
      <c r="I29" s="37" t="s">
        <v>104</v>
      </c>
      <c r="J29" s="37" t="s">
        <v>92</v>
      </c>
      <c r="K29" s="37" t="s">
        <v>158</v>
      </c>
      <c r="L29" s="37" t="s">
        <v>111</v>
      </c>
      <c r="M29" s="37" t="s">
        <v>54</v>
      </c>
      <c r="N29" s="37" t="s">
        <v>94</v>
      </c>
      <c r="O29" s="37" t="s">
        <v>96</v>
      </c>
      <c r="P29" s="37" t="s">
        <v>102</v>
      </c>
      <c r="Q29" s="37" t="s">
        <v>128</v>
      </c>
      <c r="R29" s="37" t="s">
        <v>106</v>
      </c>
      <c r="S29" s="37" t="s">
        <v>218</v>
      </c>
      <c r="T29" s="37" t="s">
        <v>309</v>
      </c>
      <c r="U29" s="198" t="s">
        <v>213</v>
      </c>
      <c r="V29" s="37" t="s">
        <v>130</v>
      </c>
      <c r="W29" s="37" t="s">
        <v>77</v>
      </c>
      <c r="X29" s="37" t="s">
        <v>95</v>
      </c>
      <c r="Y29" s="37" t="s">
        <v>107</v>
      </c>
      <c r="Z29" s="37" t="s">
        <v>202</v>
      </c>
      <c r="AA29" s="37" t="s">
        <v>59</v>
      </c>
      <c r="AB29" s="37" t="s">
        <v>193</v>
      </c>
      <c r="AC29" s="37" t="s">
        <v>112</v>
      </c>
      <c r="AD29" s="37" t="s">
        <v>139</v>
      </c>
      <c r="AE29" s="37" t="s">
        <v>85</v>
      </c>
      <c r="AF29" s="37" t="s">
        <v>125</v>
      </c>
      <c r="AG29" s="37" t="s">
        <v>207</v>
      </c>
      <c r="AH29" s="37" t="s">
        <v>60</v>
      </c>
      <c r="AI29" s="37" t="s">
        <v>122</v>
      </c>
      <c r="AJ29" s="37" t="s">
        <v>196</v>
      </c>
      <c r="AK29" s="37" t="s">
        <v>105</v>
      </c>
      <c r="AL29" s="37" t="s">
        <v>131</v>
      </c>
      <c r="AM29" s="37" t="s">
        <v>58</v>
      </c>
      <c r="AN29" s="37" t="s">
        <v>51</v>
      </c>
      <c r="AO29" s="37" t="s">
        <v>89</v>
      </c>
      <c r="AP29" s="37" t="s">
        <v>192</v>
      </c>
      <c r="AQ29" s="37" t="s">
        <v>55</v>
      </c>
      <c r="AR29" s="37" t="s">
        <v>123</v>
      </c>
      <c r="AS29" s="38" t="s">
        <v>310</v>
      </c>
    </row>
    <row r="30" spans="1:45" ht="13.5" customHeight="1">
      <c r="A30" s="250"/>
      <c r="B30" s="266">
        <v>4</v>
      </c>
      <c r="C30" s="256" t="s">
        <v>61</v>
      </c>
      <c r="D30" s="121" t="s">
        <v>175</v>
      </c>
      <c r="E30" s="43" t="s">
        <v>222</v>
      </c>
      <c r="F30" s="41" t="s">
        <v>180</v>
      </c>
      <c r="G30" s="43" t="s">
        <v>176</v>
      </c>
      <c r="H30" s="41" t="s">
        <v>175</v>
      </c>
      <c r="I30" s="43" t="s">
        <v>178</v>
      </c>
      <c r="J30" s="41" t="s">
        <v>183</v>
      </c>
      <c r="K30" s="43" t="s">
        <v>175</v>
      </c>
      <c r="L30" s="41" t="s">
        <v>197</v>
      </c>
      <c r="M30" s="43" t="s">
        <v>177</v>
      </c>
      <c r="N30" s="41" t="s">
        <v>177</v>
      </c>
      <c r="O30" s="41" t="s">
        <v>215</v>
      </c>
      <c r="P30" s="178" t="s">
        <v>8</v>
      </c>
      <c r="Q30" s="43" t="s">
        <v>197</v>
      </c>
      <c r="R30" s="41" t="s">
        <v>198</v>
      </c>
      <c r="S30" s="43"/>
      <c r="T30" s="41"/>
      <c r="U30" s="43"/>
      <c r="V30" s="41"/>
      <c r="W30" s="43"/>
      <c r="X30" s="41"/>
      <c r="Y30" s="43"/>
      <c r="Z30" s="41"/>
      <c r="AA30" s="43"/>
      <c r="AB30" s="41"/>
      <c r="AC30" s="43"/>
      <c r="AD30" s="41"/>
      <c r="AE30" s="43"/>
      <c r="AF30" s="41" t="s">
        <v>16</v>
      </c>
      <c r="AG30" s="43" t="s">
        <v>220</v>
      </c>
      <c r="AH30" s="43" t="s">
        <v>220</v>
      </c>
      <c r="AI30" s="43" t="s">
        <v>199</v>
      </c>
      <c r="AJ30" s="43" t="s">
        <v>16</v>
      </c>
      <c r="AK30" s="43" t="s">
        <v>175</v>
      </c>
      <c r="AL30" s="43" t="s">
        <v>222</v>
      </c>
      <c r="AM30" s="41" t="s">
        <v>324</v>
      </c>
      <c r="AN30" s="43" t="s">
        <v>198</v>
      </c>
      <c r="AO30" s="43" t="s">
        <v>8</v>
      </c>
      <c r="AP30" s="43" t="s">
        <v>324</v>
      </c>
      <c r="AQ30" s="41" t="s">
        <v>8</v>
      </c>
      <c r="AR30" s="43" t="s">
        <v>198</v>
      </c>
      <c r="AS30" s="122"/>
    </row>
    <row r="31" spans="1:45" ht="12" customHeight="1">
      <c r="A31" s="250"/>
      <c r="B31" s="267"/>
      <c r="C31" s="255"/>
      <c r="D31" s="120" t="s">
        <v>100</v>
      </c>
      <c r="E31" s="37" t="s">
        <v>54</v>
      </c>
      <c r="F31" s="37" t="s">
        <v>96</v>
      </c>
      <c r="G31" s="37" t="s">
        <v>304</v>
      </c>
      <c r="H31" s="37" t="s">
        <v>106</v>
      </c>
      <c r="I31" s="37" t="s">
        <v>95</v>
      </c>
      <c r="J31" s="37" t="s">
        <v>139</v>
      </c>
      <c r="K31" s="37" t="s">
        <v>128</v>
      </c>
      <c r="L31" s="37" t="s">
        <v>60</v>
      </c>
      <c r="M31" s="37" t="s">
        <v>92</v>
      </c>
      <c r="N31" s="37" t="s">
        <v>181</v>
      </c>
      <c r="O31" s="37" t="s">
        <v>127</v>
      </c>
      <c r="P31" s="37" t="s">
        <v>192</v>
      </c>
      <c r="Q31" s="37" t="s">
        <v>52</v>
      </c>
      <c r="R31" s="37" t="s">
        <v>204</v>
      </c>
      <c r="S31" s="37" t="s">
        <v>310</v>
      </c>
      <c r="T31" s="37" t="s">
        <v>310</v>
      </c>
      <c r="U31" s="37" t="s">
        <v>310</v>
      </c>
      <c r="V31" s="37" t="s">
        <v>310</v>
      </c>
      <c r="W31" s="37" t="s">
        <v>310</v>
      </c>
      <c r="X31" s="37" t="s">
        <v>310</v>
      </c>
      <c r="Y31" s="37" t="s">
        <v>310</v>
      </c>
      <c r="Z31" s="37" t="s">
        <v>310</v>
      </c>
      <c r="AA31" s="37" t="s">
        <v>310</v>
      </c>
      <c r="AB31" s="37" t="s">
        <v>310</v>
      </c>
      <c r="AC31" s="37" t="s">
        <v>310</v>
      </c>
      <c r="AD31" s="37" t="s">
        <v>310</v>
      </c>
      <c r="AE31" s="37" t="s">
        <v>310</v>
      </c>
      <c r="AF31" s="37" t="s">
        <v>113</v>
      </c>
      <c r="AG31" s="37" t="s">
        <v>205</v>
      </c>
      <c r="AH31" s="37" t="s">
        <v>116</v>
      </c>
      <c r="AI31" s="37" t="s">
        <v>120</v>
      </c>
      <c r="AJ31" s="37" t="s">
        <v>89</v>
      </c>
      <c r="AK31" s="37" t="s">
        <v>123</v>
      </c>
      <c r="AL31" s="37" t="s">
        <v>58</v>
      </c>
      <c r="AM31" s="37" t="s">
        <v>51</v>
      </c>
      <c r="AN31" s="37" t="s">
        <v>130</v>
      </c>
      <c r="AO31" s="37" t="s">
        <v>98</v>
      </c>
      <c r="AP31" s="37" t="s">
        <v>207</v>
      </c>
      <c r="AQ31" s="37" t="s">
        <v>94</v>
      </c>
      <c r="AR31" s="37" t="s">
        <v>112</v>
      </c>
      <c r="AS31" s="38" t="s">
        <v>310</v>
      </c>
    </row>
    <row r="32" spans="1:45" ht="13.5" customHeight="1">
      <c r="A32" s="250"/>
      <c r="B32" s="266">
        <v>5</v>
      </c>
      <c r="C32" s="256" t="s">
        <v>327</v>
      </c>
      <c r="D32" s="121" t="s">
        <v>179</v>
      </c>
      <c r="E32" s="125" t="s">
        <v>179</v>
      </c>
      <c r="F32" s="125" t="s">
        <v>179</v>
      </c>
      <c r="G32" s="125" t="s">
        <v>179</v>
      </c>
      <c r="H32" s="125" t="s">
        <v>179</v>
      </c>
      <c r="I32" s="125" t="s">
        <v>179</v>
      </c>
      <c r="J32" s="125" t="s">
        <v>179</v>
      </c>
      <c r="K32" s="125" t="s">
        <v>179</v>
      </c>
      <c r="L32" s="125" t="s">
        <v>179</v>
      </c>
      <c r="M32" s="125" t="s">
        <v>179</v>
      </c>
      <c r="N32" s="125" t="s">
        <v>179</v>
      </c>
      <c r="O32" s="125" t="s">
        <v>179</v>
      </c>
      <c r="P32" s="125" t="s">
        <v>179</v>
      </c>
      <c r="Q32" s="41" t="s">
        <v>179</v>
      </c>
      <c r="R32" s="125" t="s">
        <v>179</v>
      </c>
      <c r="S32" s="43"/>
      <c r="T32" s="41"/>
      <c r="U32" s="43"/>
      <c r="V32" s="41"/>
      <c r="W32" s="43"/>
      <c r="X32" s="41"/>
      <c r="Y32" s="43"/>
      <c r="Z32" s="41"/>
      <c r="AA32" s="43"/>
      <c r="AB32" s="41"/>
      <c r="AC32" s="43"/>
      <c r="AD32" s="41"/>
      <c r="AE32" s="43"/>
      <c r="AF32" s="41" t="s">
        <v>201</v>
      </c>
      <c r="AG32" s="43" t="s">
        <v>220</v>
      </c>
      <c r="AH32" s="43" t="s">
        <v>324</v>
      </c>
      <c r="AI32" s="43" t="s">
        <v>199</v>
      </c>
      <c r="AJ32" s="43" t="s">
        <v>175</v>
      </c>
      <c r="AK32" s="43" t="s">
        <v>198</v>
      </c>
      <c r="AL32" s="43" t="s">
        <v>16</v>
      </c>
      <c r="AM32" s="41" t="s">
        <v>183</v>
      </c>
      <c r="AN32" s="43" t="s">
        <v>323</v>
      </c>
      <c r="AO32" s="43" t="s">
        <v>8</v>
      </c>
      <c r="AP32" s="43" t="s">
        <v>220</v>
      </c>
      <c r="AQ32" s="41" t="s">
        <v>198</v>
      </c>
      <c r="AR32" s="43" t="s">
        <v>16</v>
      </c>
      <c r="AS32" s="122"/>
    </row>
    <row r="33" spans="1:45" ht="12.75" customHeight="1" thickBot="1">
      <c r="A33" s="251"/>
      <c r="B33" s="269"/>
      <c r="C33" s="257"/>
      <c r="D33" s="176" t="s">
        <v>310</v>
      </c>
      <c r="E33" s="39" t="s">
        <v>310</v>
      </c>
      <c r="F33" s="39" t="s">
        <v>310</v>
      </c>
      <c r="G33" s="39" t="s">
        <v>310</v>
      </c>
      <c r="H33" s="39" t="s">
        <v>310</v>
      </c>
      <c r="I33" s="39" t="s">
        <v>310</v>
      </c>
      <c r="J33" s="39" t="s">
        <v>310</v>
      </c>
      <c r="K33" s="39" t="s">
        <v>310</v>
      </c>
      <c r="L33" s="39" t="s">
        <v>310</v>
      </c>
      <c r="M33" s="39" t="s">
        <v>310</v>
      </c>
      <c r="N33" s="39" t="s">
        <v>310</v>
      </c>
      <c r="O33" s="39" t="s">
        <v>310</v>
      </c>
      <c r="P33" s="39" t="s">
        <v>310</v>
      </c>
      <c r="Q33" s="39" t="s">
        <v>310</v>
      </c>
      <c r="R33" s="39" t="s">
        <v>310</v>
      </c>
      <c r="S33" s="39" t="s">
        <v>310</v>
      </c>
      <c r="T33" s="39" t="s">
        <v>310</v>
      </c>
      <c r="U33" s="39" t="s">
        <v>310</v>
      </c>
      <c r="V33" s="39" t="s">
        <v>310</v>
      </c>
      <c r="W33" s="39" t="s">
        <v>310</v>
      </c>
      <c r="X33" s="39" t="s">
        <v>310</v>
      </c>
      <c r="Y33" s="39" t="s">
        <v>310</v>
      </c>
      <c r="Z33" s="39" t="s">
        <v>310</v>
      </c>
      <c r="AA33" s="39" t="s">
        <v>310</v>
      </c>
      <c r="AB33" s="39" t="s">
        <v>310</v>
      </c>
      <c r="AC33" s="39" t="s">
        <v>310</v>
      </c>
      <c r="AD33" s="39" t="s">
        <v>310</v>
      </c>
      <c r="AE33" s="39" t="s">
        <v>310</v>
      </c>
      <c r="AF33" s="39" t="s">
        <v>111</v>
      </c>
      <c r="AG33" s="39" t="s">
        <v>205</v>
      </c>
      <c r="AH33" s="39" t="s">
        <v>51</v>
      </c>
      <c r="AI33" s="37" t="s">
        <v>120</v>
      </c>
      <c r="AJ33" s="39" t="s">
        <v>123</v>
      </c>
      <c r="AK33" s="39" t="s">
        <v>130</v>
      </c>
      <c r="AL33" s="39" t="s">
        <v>113</v>
      </c>
      <c r="AM33" s="37" t="s">
        <v>94</v>
      </c>
      <c r="AN33" s="39" t="s">
        <v>60</v>
      </c>
      <c r="AO33" s="37" t="s">
        <v>98</v>
      </c>
      <c r="AP33" s="39" t="s">
        <v>116</v>
      </c>
      <c r="AQ33" s="39" t="s">
        <v>112</v>
      </c>
      <c r="AR33" s="39" t="s">
        <v>193</v>
      </c>
      <c r="AS33" s="40" t="s">
        <v>310</v>
      </c>
    </row>
    <row r="34" spans="1:45" ht="13.5" customHeight="1" thickTop="1">
      <c r="A34" s="258" t="s">
        <v>5</v>
      </c>
      <c r="B34" s="268">
        <v>1</v>
      </c>
      <c r="C34" s="254" t="s">
        <v>48</v>
      </c>
      <c r="D34" s="174"/>
      <c r="E34" s="118"/>
      <c r="F34" s="42"/>
      <c r="G34" s="118"/>
      <c r="H34" s="42"/>
      <c r="I34" s="118"/>
      <c r="J34" s="42"/>
      <c r="K34" s="118"/>
      <c r="L34" s="42"/>
      <c r="M34" s="118"/>
      <c r="N34" s="42"/>
      <c r="O34" s="118"/>
      <c r="P34" s="118"/>
      <c r="Q34" s="118"/>
      <c r="R34" s="42"/>
      <c r="S34" s="118"/>
      <c r="T34" s="42"/>
      <c r="U34" s="118"/>
      <c r="V34" s="42"/>
      <c r="W34" s="118"/>
      <c r="X34" s="42"/>
      <c r="Y34" s="118"/>
      <c r="Z34" s="42"/>
      <c r="AA34" s="118"/>
      <c r="AB34" s="42"/>
      <c r="AC34" s="118"/>
      <c r="AD34" s="42"/>
      <c r="AE34" s="118"/>
      <c r="AF34" s="41" t="s">
        <v>199</v>
      </c>
      <c r="AG34" s="118" t="s">
        <v>199</v>
      </c>
      <c r="AH34" s="43" t="s">
        <v>180</v>
      </c>
      <c r="AI34" s="118" t="s">
        <v>199</v>
      </c>
      <c r="AJ34" s="43" t="s">
        <v>199</v>
      </c>
      <c r="AK34" s="118" t="s">
        <v>8</v>
      </c>
      <c r="AL34" s="118" t="s">
        <v>201</v>
      </c>
      <c r="AM34" s="42" t="s">
        <v>199</v>
      </c>
      <c r="AN34" s="118" t="s">
        <v>175</v>
      </c>
      <c r="AO34" s="118" t="s">
        <v>8</v>
      </c>
      <c r="AP34" s="118" t="s">
        <v>199</v>
      </c>
      <c r="AQ34" s="42" t="s">
        <v>293</v>
      </c>
      <c r="AR34" s="118" t="s">
        <v>199</v>
      </c>
      <c r="AS34" s="119"/>
    </row>
    <row r="35" spans="1:45" ht="12.75" customHeight="1">
      <c r="A35" s="262"/>
      <c r="B35" s="253"/>
      <c r="C35" s="255"/>
      <c r="D35" s="120" t="s">
        <v>310</v>
      </c>
      <c r="E35" s="37" t="s">
        <v>310</v>
      </c>
      <c r="F35" s="37" t="s">
        <v>310</v>
      </c>
      <c r="G35" s="37" t="s">
        <v>310</v>
      </c>
      <c r="H35" s="37" t="s">
        <v>310</v>
      </c>
      <c r="I35" s="37" t="s">
        <v>310</v>
      </c>
      <c r="J35" s="37" t="s">
        <v>310</v>
      </c>
      <c r="K35" s="37" t="s">
        <v>310</v>
      </c>
      <c r="L35" s="37" t="s">
        <v>310</v>
      </c>
      <c r="M35" s="37" t="s">
        <v>310</v>
      </c>
      <c r="N35" s="37" t="s">
        <v>310</v>
      </c>
      <c r="O35" s="37" t="s">
        <v>310</v>
      </c>
      <c r="P35" s="37" t="s">
        <v>310</v>
      </c>
      <c r="Q35" s="37" t="s">
        <v>310</v>
      </c>
      <c r="R35" s="37" t="s">
        <v>310</v>
      </c>
      <c r="S35" s="37" t="s">
        <v>310</v>
      </c>
      <c r="T35" s="37" t="s">
        <v>310</v>
      </c>
      <c r="U35" s="37" t="s">
        <v>310</v>
      </c>
      <c r="V35" s="37" t="s">
        <v>310</v>
      </c>
      <c r="W35" s="37" t="s">
        <v>310</v>
      </c>
      <c r="X35" s="37" t="s">
        <v>310</v>
      </c>
      <c r="Y35" s="37" t="s">
        <v>310</v>
      </c>
      <c r="Z35" s="37" t="s">
        <v>310</v>
      </c>
      <c r="AA35" s="37" t="s">
        <v>310</v>
      </c>
      <c r="AB35" s="37" t="s">
        <v>310</v>
      </c>
      <c r="AC35" s="37" t="s">
        <v>310</v>
      </c>
      <c r="AD35" s="37" t="s">
        <v>310</v>
      </c>
      <c r="AE35" s="37" t="s">
        <v>310</v>
      </c>
      <c r="AF35" s="37" t="s">
        <v>119</v>
      </c>
      <c r="AG35" s="37" t="s">
        <v>110</v>
      </c>
      <c r="AH35" s="37" t="s">
        <v>118</v>
      </c>
      <c r="AI35" s="37" t="s">
        <v>120</v>
      </c>
      <c r="AJ35" s="37" t="s">
        <v>106</v>
      </c>
      <c r="AK35" s="37" t="s">
        <v>105</v>
      </c>
      <c r="AL35" s="37" t="s">
        <v>111</v>
      </c>
      <c r="AM35" s="37" t="s">
        <v>96</v>
      </c>
      <c r="AN35" s="37" t="s">
        <v>123</v>
      </c>
      <c r="AO35" s="37" t="s">
        <v>98</v>
      </c>
      <c r="AP35" s="37" t="s">
        <v>128</v>
      </c>
      <c r="AQ35" s="37" t="s">
        <v>168</v>
      </c>
      <c r="AR35" s="37" t="s">
        <v>200</v>
      </c>
      <c r="AS35" s="38" t="s">
        <v>310</v>
      </c>
    </row>
    <row r="36" spans="1:45" ht="13.5" customHeight="1">
      <c r="A36" s="262"/>
      <c r="B36" s="266">
        <v>2</v>
      </c>
      <c r="C36" s="256" t="s">
        <v>49</v>
      </c>
      <c r="D36" s="41" t="s">
        <v>199</v>
      </c>
      <c r="E36" s="43" t="s">
        <v>16</v>
      </c>
      <c r="F36" s="41" t="s">
        <v>8</v>
      </c>
      <c r="G36" s="43" t="s">
        <v>222</v>
      </c>
      <c r="H36" s="41" t="s">
        <v>180</v>
      </c>
      <c r="I36" s="43" t="s">
        <v>197</v>
      </c>
      <c r="J36" s="41" t="s">
        <v>180</v>
      </c>
      <c r="K36" s="43" t="s">
        <v>177</v>
      </c>
      <c r="L36" s="41" t="s">
        <v>8</v>
      </c>
      <c r="M36" s="43" t="s">
        <v>216</v>
      </c>
      <c r="N36" s="41" t="s">
        <v>178</v>
      </c>
      <c r="O36" s="43" t="s">
        <v>175</v>
      </c>
      <c r="P36" s="43" t="s">
        <v>16</v>
      </c>
      <c r="Q36" s="43" t="s">
        <v>175</v>
      </c>
      <c r="R36" s="41" t="s">
        <v>19</v>
      </c>
      <c r="S36" s="43" t="s">
        <v>292</v>
      </c>
      <c r="T36" s="41" t="s">
        <v>197</v>
      </c>
      <c r="U36" s="43" t="s">
        <v>199</v>
      </c>
      <c r="V36" s="41" t="s">
        <v>220</v>
      </c>
      <c r="W36" s="43" t="s">
        <v>223</v>
      </c>
      <c r="X36" s="41" t="s">
        <v>201</v>
      </c>
      <c r="Y36" s="43" t="s">
        <v>198</v>
      </c>
      <c r="Z36" s="41" t="s">
        <v>183</v>
      </c>
      <c r="AA36" s="41" t="s">
        <v>216</v>
      </c>
      <c r="AB36" s="41" t="s">
        <v>198</v>
      </c>
      <c r="AC36" s="43" t="s">
        <v>178</v>
      </c>
      <c r="AD36" s="41" t="s">
        <v>215</v>
      </c>
      <c r="AE36" s="43" t="s">
        <v>194</v>
      </c>
      <c r="AF36" s="41" t="s">
        <v>180</v>
      </c>
      <c r="AG36" s="43" t="s">
        <v>199</v>
      </c>
      <c r="AH36" s="43" t="s">
        <v>199</v>
      </c>
      <c r="AI36" s="43" t="s">
        <v>190</v>
      </c>
      <c r="AJ36" s="43" t="s">
        <v>183</v>
      </c>
      <c r="AK36" s="43" t="s">
        <v>8</v>
      </c>
      <c r="AL36" s="43" t="s">
        <v>222</v>
      </c>
      <c r="AM36" s="188" t="s">
        <v>175</v>
      </c>
      <c r="AN36" s="43" t="s">
        <v>199</v>
      </c>
      <c r="AO36" s="43" t="s">
        <v>199</v>
      </c>
      <c r="AP36" s="43" t="s">
        <v>222</v>
      </c>
      <c r="AQ36" s="41" t="s">
        <v>201</v>
      </c>
      <c r="AR36" s="43" t="s">
        <v>199</v>
      </c>
      <c r="AS36" s="122"/>
    </row>
    <row r="37" spans="1:45" ht="12.75" customHeight="1">
      <c r="A37" s="262"/>
      <c r="B37" s="267"/>
      <c r="C37" s="255"/>
      <c r="D37" s="120" t="s">
        <v>153</v>
      </c>
      <c r="E37" s="37" t="s">
        <v>155</v>
      </c>
      <c r="F37" s="37" t="s">
        <v>192</v>
      </c>
      <c r="G37" s="37" t="s">
        <v>54</v>
      </c>
      <c r="H37" s="37" t="s">
        <v>120</v>
      </c>
      <c r="I37" s="37" t="s">
        <v>207</v>
      </c>
      <c r="J37" s="37" t="s">
        <v>96</v>
      </c>
      <c r="K37" s="37" t="s">
        <v>77</v>
      </c>
      <c r="L37" s="37" t="s">
        <v>81</v>
      </c>
      <c r="M37" s="37" t="s">
        <v>92</v>
      </c>
      <c r="N37" s="37" t="s">
        <v>204</v>
      </c>
      <c r="O37" s="37" t="s">
        <v>128</v>
      </c>
      <c r="P37" s="37" t="s">
        <v>160</v>
      </c>
      <c r="Q37" s="37" t="s">
        <v>100</v>
      </c>
      <c r="R37" s="37" t="s">
        <v>126</v>
      </c>
      <c r="S37" s="37" t="s">
        <v>181</v>
      </c>
      <c r="T37" s="37" t="s">
        <v>57</v>
      </c>
      <c r="U37" s="37" t="s">
        <v>184</v>
      </c>
      <c r="V37" s="37" t="s">
        <v>80</v>
      </c>
      <c r="W37" s="37" t="s">
        <v>115</v>
      </c>
      <c r="X37" s="37" t="s">
        <v>91</v>
      </c>
      <c r="Y37" s="37" t="s">
        <v>112</v>
      </c>
      <c r="Z37" s="37" t="s">
        <v>127</v>
      </c>
      <c r="AA37" s="37" t="s">
        <v>109</v>
      </c>
      <c r="AB37" s="37" t="s">
        <v>130</v>
      </c>
      <c r="AC37" s="37" t="s">
        <v>218</v>
      </c>
      <c r="AD37" s="37" t="s">
        <v>139</v>
      </c>
      <c r="AE37" s="37" t="s">
        <v>135</v>
      </c>
      <c r="AF37" s="37" t="s">
        <v>118</v>
      </c>
      <c r="AG37" s="37" t="s">
        <v>110</v>
      </c>
      <c r="AH37" s="37" t="s">
        <v>113</v>
      </c>
      <c r="AI37" s="37" t="s">
        <v>90</v>
      </c>
      <c r="AJ37" s="37" t="s">
        <v>94</v>
      </c>
      <c r="AK37" s="37" t="s">
        <v>105</v>
      </c>
      <c r="AL37" s="37" t="s">
        <v>58</v>
      </c>
      <c r="AM37" s="189" t="s">
        <v>123</v>
      </c>
      <c r="AN37" s="37" t="s">
        <v>103</v>
      </c>
      <c r="AO37" s="37" t="s">
        <v>106</v>
      </c>
      <c r="AP37" s="37" t="s">
        <v>55</v>
      </c>
      <c r="AQ37" s="37" t="s">
        <v>111</v>
      </c>
      <c r="AR37" s="37" t="s">
        <v>200</v>
      </c>
      <c r="AS37" s="38" t="s">
        <v>310</v>
      </c>
    </row>
    <row r="38" spans="1:45" ht="13.5" customHeight="1">
      <c r="A38" s="262"/>
      <c r="B38" s="266">
        <v>3</v>
      </c>
      <c r="C38" s="256" t="s">
        <v>50</v>
      </c>
      <c r="D38" s="121" t="s">
        <v>180</v>
      </c>
      <c r="E38" s="41" t="s">
        <v>176</v>
      </c>
      <c r="F38" s="41" t="s">
        <v>175</v>
      </c>
      <c r="G38" s="43" t="s">
        <v>175</v>
      </c>
      <c r="H38" s="41" t="s">
        <v>183</v>
      </c>
      <c r="I38" s="43" t="s">
        <v>216</v>
      </c>
      <c r="J38" s="41" t="s">
        <v>222</v>
      </c>
      <c r="K38" s="43" t="s">
        <v>216</v>
      </c>
      <c r="L38" s="41" t="s">
        <v>16</v>
      </c>
      <c r="M38" s="43" t="s">
        <v>178</v>
      </c>
      <c r="N38" s="41" t="s">
        <v>216</v>
      </c>
      <c r="O38" s="43" t="s">
        <v>177</v>
      </c>
      <c r="P38" s="43" t="s">
        <v>183</v>
      </c>
      <c r="Q38" s="41" t="s">
        <v>199</v>
      </c>
      <c r="R38" s="41" t="s">
        <v>19</v>
      </c>
      <c r="S38" s="43" t="s">
        <v>216</v>
      </c>
      <c r="T38" s="41" t="s">
        <v>178</v>
      </c>
      <c r="U38" s="43" t="s">
        <v>197</v>
      </c>
      <c r="V38" s="41" t="s">
        <v>203</v>
      </c>
      <c r="W38" s="41" t="s">
        <v>203</v>
      </c>
      <c r="X38" s="41" t="s">
        <v>197</v>
      </c>
      <c r="Y38" s="43" t="s">
        <v>224</v>
      </c>
      <c r="Z38" s="41" t="s">
        <v>197</v>
      </c>
      <c r="AA38" s="41" t="s">
        <v>203</v>
      </c>
      <c r="AB38" s="41" t="s">
        <v>203</v>
      </c>
      <c r="AC38" s="43" t="s">
        <v>294</v>
      </c>
      <c r="AD38" s="41" t="s">
        <v>294</v>
      </c>
      <c r="AE38" s="43" t="s">
        <v>194</v>
      </c>
      <c r="AF38" s="41" t="s">
        <v>201</v>
      </c>
      <c r="AG38" s="43" t="s">
        <v>198</v>
      </c>
      <c r="AH38" s="43" t="s">
        <v>199</v>
      </c>
      <c r="AI38" s="43" t="s">
        <v>183</v>
      </c>
      <c r="AJ38" s="43" t="s">
        <v>180</v>
      </c>
      <c r="AK38" s="43" t="s">
        <v>183</v>
      </c>
      <c r="AL38" s="43" t="s">
        <v>199</v>
      </c>
      <c r="AM38" s="188" t="s">
        <v>175</v>
      </c>
      <c r="AN38" s="43" t="s">
        <v>199</v>
      </c>
      <c r="AO38" s="43" t="s">
        <v>199</v>
      </c>
      <c r="AP38" s="43" t="s">
        <v>8</v>
      </c>
      <c r="AQ38" s="41" t="s">
        <v>190</v>
      </c>
      <c r="AR38" s="43" t="s">
        <v>222</v>
      </c>
      <c r="AS38" s="122"/>
    </row>
    <row r="39" spans="1:45" ht="12.75" customHeight="1">
      <c r="A39" s="262"/>
      <c r="B39" s="267"/>
      <c r="C39" s="255"/>
      <c r="D39" s="120" t="s">
        <v>153</v>
      </c>
      <c r="E39" s="37" t="s">
        <v>155</v>
      </c>
      <c r="F39" s="37" t="s">
        <v>119</v>
      </c>
      <c r="G39" s="37" t="s">
        <v>100</v>
      </c>
      <c r="H39" s="37" t="s">
        <v>127</v>
      </c>
      <c r="I39" s="37" t="s">
        <v>82</v>
      </c>
      <c r="J39" s="37" t="s">
        <v>54</v>
      </c>
      <c r="K39" s="37" t="s">
        <v>77</v>
      </c>
      <c r="L39" s="37" t="s">
        <v>160</v>
      </c>
      <c r="M39" s="37" t="s">
        <v>91</v>
      </c>
      <c r="N39" s="37" t="s">
        <v>181</v>
      </c>
      <c r="O39" s="37" t="s">
        <v>92</v>
      </c>
      <c r="P39" s="37" t="s">
        <v>98</v>
      </c>
      <c r="Q39" s="37" t="s">
        <v>193</v>
      </c>
      <c r="R39" s="37" t="s">
        <v>126</v>
      </c>
      <c r="S39" s="37" t="s">
        <v>109</v>
      </c>
      <c r="T39" s="37" t="s">
        <v>112</v>
      </c>
      <c r="U39" s="37" t="s">
        <v>129</v>
      </c>
      <c r="V39" s="37" t="s">
        <v>310</v>
      </c>
      <c r="W39" s="37" t="s">
        <v>310</v>
      </c>
      <c r="X39" s="37" t="s">
        <v>58</v>
      </c>
      <c r="Y39" s="37" t="s">
        <v>81</v>
      </c>
      <c r="Z39" s="37" t="s">
        <v>57</v>
      </c>
      <c r="AA39" s="37" t="s">
        <v>80</v>
      </c>
      <c r="AB39" s="37" t="s">
        <v>310</v>
      </c>
      <c r="AC39" s="37" t="s">
        <v>310</v>
      </c>
      <c r="AD39" s="37" t="s">
        <v>310</v>
      </c>
      <c r="AE39" s="37" t="s">
        <v>135</v>
      </c>
      <c r="AF39" s="37" t="s">
        <v>111</v>
      </c>
      <c r="AG39" s="37" t="s">
        <v>130</v>
      </c>
      <c r="AH39" s="37" t="s">
        <v>113</v>
      </c>
      <c r="AI39" s="37" t="s">
        <v>105</v>
      </c>
      <c r="AJ39" s="37" t="s">
        <v>118</v>
      </c>
      <c r="AK39" s="37" t="s">
        <v>94</v>
      </c>
      <c r="AL39" s="37" t="s">
        <v>200</v>
      </c>
      <c r="AM39" s="189" t="s">
        <v>123</v>
      </c>
      <c r="AN39" s="37" t="s">
        <v>103</v>
      </c>
      <c r="AO39" s="37" t="s">
        <v>106</v>
      </c>
      <c r="AP39" s="37" t="s">
        <v>192</v>
      </c>
      <c r="AQ39" s="37" t="s">
        <v>90</v>
      </c>
      <c r="AR39" s="37" t="s">
        <v>55</v>
      </c>
      <c r="AS39" s="38" t="s">
        <v>310</v>
      </c>
    </row>
    <row r="40" spans="1:45" ht="14" customHeight="1">
      <c r="A40" s="262"/>
      <c r="B40" s="266">
        <v>4</v>
      </c>
      <c r="C40" s="256" t="s">
        <v>61</v>
      </c>
      <c r="D40" s="121"/>
      <c r="E40" s="41" t="s">
        <v>180</v>
      </c>
      <c r="F40" s="41" t="s">
        <v>176</v>
      </c>
      <c r="G40" s="43" t="s">
        <v>183</v>
      </c>
      <c r="H40" s="41" t="s">
        <v>175</v>
      </c>
      <c r="I40" s="43"/>
      <c r="J40" s="41" t="s">
        <v>175</v>
      </c>
      <c r="K40" s="43" t="s">
        <v>16</v>
      </c>
      <c r="L40" s="41" t="s">
        <v>183</v>
      </c>
      <c r="M40" s="43" t="s">
        <v>180</v>
      </c>
      <c r="N40" s="41" t="s">
        <v>175</v>
      </c>
      <c r="O40" s="43" t="s">
        <v>16</v>
      </c>
      <c r="P40" s="178" t="s">
        <v>217</v>
      </c>
      <c r="Q40" s="178" t="s">
        <v>217</v>
      </c>
      <c r="R40" s="41" t="s">
        <v>19</v>
      </c>
      <c r="S40" s="43" t="s">
        <v>197</v>
      </c>
      <c r="T40" s="41" t="s">
        <v>220</v>
      </c>
      <c r="U40" s="43" t="s">
        <v>216</v>
      </c>
      <c r="V40" s="41" t="s">
        <v>203</v>
      </c>
      <c r="W40" s="41" t="s">
        <v>203</v>
      </c>
      <c r="X40" s="41" t="s">
        <v>180</v>
      </c>
      <c r="Y40" s="43" t="s">
        <v>201</v>
      </c>
      <c r="Z40" s="41" t="s">
        <v>198</v>
      </c>
      <c r="AA40" s="41" t="s">
        <v>203</v>
      </c>
      <c r="AB40" s="41" t="s">
        <v>203</v>
      </c>
      <c r="AC40" s="43" t="s">
        <v>294</v>
      </c>
      <c r="AD40" s="43" t="s">
        <v>294</v>
      </c>
      <c r="AE40" s="43" t="s">
        <v>198</v>
      </c>
      <c r="AF40" s="41" t="s">
        <v>210</v>
      </c>
      <c r="AG40" s="41" t="s">
        <v>210</v>
      </c>
      <c r="AH40" s="41" t="s">
        <v>210</v>
      </c>
      <c r="AI40" s="43" t="s">
        <v>203</v>
      </c>
      <c r="AJ40" s="43" t="s">
        <v>203</v>
      </c>
      <c r="AK40" s="43" t="s">
        <v>203</v>
      </c>
      <c r="AL40" s="43" t="s">
        <v>203</v>
      </c>
      <c r="AM40" s="43" t="s">
        <v>203</v>
      </c>
      <c r="AN40" s="43" t="s">
        <v>203</v>
      </c>
      <c r="AO40" s="43" t="s">
        <v>203</v>
      </c>
      <c r="AP40" s="43" t="s">
        <v>176</v>
      </c>
      <c r="AQ40" s="41" t="s">
        <v>16</v>
      </c>
      <c r="AR40" s="43" t="s">
        <v>183</v>
      </c>
      <c r="AS40" s="122"/>
    </row>
    <row r="41" spans="1:45" ht="15" customHeight="1">
      <c r="A41" s="262"/>
      <c r="B41" s="267"/>
      <c r="C41" s="255"/>
      <c r="D41" s="120" t="s">
        <v>310</v>
      </c>
      <c r="E41" s="37" t="s">
        <v>120</v>
      </c>
      <c r="F41" s="37" t="s">
        <v>184</v>
      </c>
      <c r="G41" s="37" t="s">
        <v>139</v>
      </c>
      <c r="H41" s="37" t="s">
        <v>106</v>
      </c>
      <c r="I41" s="37" t="s">
        <v>310</v>
      </c>
      <c r="J41" s="37" t="s">
        <v>100</v>
      </c>
      <c r="K41" s="37" t="s">
        <v>160</v>
      </c>
      <c r="L41" s="37" t="s">
        <v>98</v>
      </c>
      <c r="M41" s="37" t="s">
        <v>96</v>
      </c>
      <c r="N41" s="37" t="s">
        <v>119</v>
      </c>
      <c r="O41" s="37" t="s">
        <v>155</v>
      </c>
      <c r="P41" s="37" t="s">
        <v>112</v>
      </c>
      <c r="Q41" s="37" t="s">
        <v>193</v>
      </c>
      <c r="R41" s="37" t="s">
        <v>126</v>
      </c>
      <c r="S41" s="37" t="s">
        <v>129</v>
      </c>
      <c r="T41" s="37" t="s">
        <v>80</v>
      </c>
      <c r="U41" s="37" t="s">
        <v>99</v>
      </c>
      <c r="V41" s="37" t="s">
        <v>310</v>
      </c>
      <c r="W41" s="37" t="s">
        <v>310</v>
      </c>
      <c r="X41" s="37" t="s">
        <v>76</v>
      </c>
      <c r="Y41" s="37" t="s">
        <v>181</v>
      </c>
      <c r="Z41" s="37" t="s">
        <v>130</v>
      </c>
      <c r="AA41" s="37" t="s">
        <v>310</v>
      </c>
      <c r="AB41" s="37" t="s">
        <v>310</v>
      </c>
      <c r="AC41" s="37" t="s">
        <v>310</v>
      </c>
      <c r="AD41" s="37" t="s">
        <v>310</v>
      </c>
      <c r="AE41" s="37" t="s">
        <v>204</v>
      </c>
      <c r="AF41" s="37" t="s">
        <v>310</v>
      </c>
      <c r="AG41" s="37" t="s">
        <v>310</v>
      </c>
      <c r="AH41" s="37" t="s">
        <v>310</v>
      </c>
      <c r="AI41" s="37" t="s">
        <v>310</v>
      </c>
      <c r="AJ41" s="37" t="s">
        <v>310</v>
      </c>
      <c r="AK41" s="37" t="s">
        <v>310</v>
      </c>
      <c r="AL41" s="37" t="s">
        <v>310</v>
      </c>
      <c r="AM41" s="37" t="s">
        <v>310</v>
      </c>
      <c r="AN41" s="37" t="s">
        <v>310</v>
      </c>
      <c r="AO41" s="37" t="s">
        <v>310</v>
      </c>
      <c r="AP41" s="37" t="s">
        <v>82</v>
      </c>
      <c r="AQ41" s="37" t="s">
        <v>113</v>
      </c>
      <c r="AR41" s="37" t="s">
        <v>94</v>
      </c>
      <c r="AS41" s="38" t="s">
        <v>310</v>
      </c>
    </row>
    <row r="42" spans="1:45" ht="13" customHeight="1">
      <c r="A42" s="262"/>
      <c r="B42" s="266">
        <v>5</v>
      </c>
      <c r="C42" s="256" t="s">
        <v>327</v>
      </c>
      <c r="D42" s="121"/>
      <c r="E42" s="43"/>
      <c r="F42" s="41"/>
      <c r="G42" s="43"/>
      <c r="H42" s="41"/>
      <c r="I42" s="43"/>
      <c r="J42" s="41"/>
      <c r="K42" s="43"/>
      <c r="L42" s="41"/>
      <c r="M42" s="43"/>
      <c r="N42" s="41"/>
      <c r="O42" s="43"/>
      <c r="P42" s="43"/>
      <c r="Q42" s="43"/>
      <c r="R42" s="41"/>
      <c r="S42" s="43"/>
      <c r="T42" s="41"/>
      <c r="U42" s="43"/>
      <c r="V42" s="41"/>
      <c r="W42" s="41"/>
      <c r="X42" s="41"/>
      <c r="Y42" s="43"/>
      <c r="Z42" s="41"/>
      <c r="AA42" s="41"/>
      <c r="AB42" s="41"/>
      <c r="AC42" s="43"/>
      <c r="AD42" s="41"/>
      <c r="AE42" s="43"/>
      <c r="AF42" s="41" t="s">
        <v>210</v>
      </c>
      <c r="AG42" s="41" t="s">
        <v>210</v>
      </c>
      <c r="AH42" s="41" t="s">
        <v>210</v>
      </c>
      <c r="AI42" s="43" t="s">
        <v>203</v>
      </c>
      <c r="AJ42" s="43" t="s">
        <v>203</v>
      </c>
      <c r="AK42" s="43" t="s">
        <v>203</v>
      </c>
      <c r="AL42" s="43" t="s">
        <v>203</v>
      </c>
      <c r="AM42" s="43" t="s">
        <v>203</v>
      </c>
      <c r="AN42" s="43" t="s">
        <v>203</v>
      </c>
      <c r="AO42" s="43" t="s">
        <v>203</v>
      </c>
      <c r="AP42" s="43"/>
      <c r="AQ42" s="41"/>
      <c r="AR42" s="43"/>
      <c r="AS42" s="122"/>
    </row>
    <row r="43" spans="1:45" ht="12.75" customHeight="1" thickBot="1">
      <c r="A43" s="263"/>
      <c r="B43" s="269"/>
      <c r="C43" s="257"/>
      <c r="D43" s="176" t="s">
        <v>310</v>
      </c>
      <c r="E43" s="39" t="s">
        <v>310</v>
      </c>
      <c r="F43" s="39" t="s">
        <v>310</v>
      </c>
      <c r="G43" s="39" t="s">
        <v>310</v>
      </c>
      <c r="H43" s="39" t="s">
        <v>310</v>
      </c>
      <c r="I43" s="39" t="s">
        <v>310</v>
      </c>
      <c r="J43" s="39" t="s">
        <v>310</v>
      </c>
      <c r="K43" s="39" t="s">
        <v>310</v>
      </c>
      <c r="L43" s="39" t="s">
        <v>310</v>
      </c>
      <c r="M43" s="39" t="s">
        <v>310</v>
      </c>
      <c r="N43" s="39" t="s">
        <v>310</v>
      </c>
      <c r="O43" s="39" t="s">
        <v>310</v>
      </c>
      <c r="P43" s="39" t="s">
        <v>310</v>
      </c>
      <c r="Q43" s="39" t="s">
        <v>310</v>
      </c>
      <c r="R43" s="39" t="s">
        <v>310</v>
      </c>
      <c r="S43" s="39" t="s">
        <v>310</v>
      </c>
      <c r="T43" s="39" t="s">
        <v>310</v>
      </c>
      <c r="U43" s="39" t="s">
        <v>310</v>
      </c>
      <c r="V43" s="39" t="s">
        <v>310</v>
      </c>
      <c r="W43" s="39" t="s">
        <v>310</v>
      </c>
      <c r="X43" s="39" t="s">
        <v>310</v>
      </c>
      <c r="Y43" s="39" t="s">
        <v>310</v>
      </c>
      <c r="Z43" s="39" t="s">
        <v>310</v>
      </c>
      <c r="AA43" s="39" t="s">
        <v>310</v>
      </c>
      <c r="AB43" s="39" t="s">
        <v>310</v>
      </c>
      <c r="AC43" s="39" t="s">
        <v>310</v>
      </c>
      <c r="AD43" s="39" t="s">
        <v>310</v>
      </c>
      <c r="AE43" s="39" t="s">
        <v>310</v>
      </c>
      <c r="AF43" s="39" t="s">
        <v>310</v>
      </c>
      <c r="AG43" s="39" t="s">
        <v>310</v>
      </c>
      <c r="AH43" s="39" t="s">
        <v>310</v>
      </c>
      <c r="AI43" s="39" t="s">
        <v>310</v>
      </c>
      <c r="AJ43" s="39" t="s">
        <v>310</v>
      </c>
      <c r="AK43" s="39" t="s">
        <v>310</v>
      </c>
      <c r="AL43" s="39" t="s">
        <v>310</v>
      </c>
      <c r="AM43" s="39" t="s">
        <v>310</v>
      </c>
      <c r="AN43" s="39" t="s">
        <v>310</v>
      </c>
      <c r="AO43" s="39" t="s">
        <v>310</v>
      </c>
      <c r="AP43" s="39" t="s">
        <v>310</v>
      </c>
      <c r="AQ43" s="39" t="s">
        <v>310</v>
      </c>
      <c r="AR43" s="39" t="s">
        <v>310</v>
      </c>
      <c r="AS43" s="40" t="s">
        <v>310</v>
      </c>
    </row>
    <row r="44" spans="1:45" ht="13.5" customHeight="1" thickTop="1">
      <c r="A44" s="250" t="s">
        <v>6</v>
      </c>
      <c r="B44" s="259">
        <v>1</v>
      </c>
      <c r="C44" s="254" t="s">
        <v>48</v>
      </c>
      <c r="D44" s="174"/>
      <c r="E44" s="118"/>
      <c r="F44" s="42"/>
      <c r="G44" s="118"/>
      <c r="H44" s="42"/>
      <c r="I44" s="118"/>
      <c r="J44" s="42"/>
      <c r="K44" s="118"/>
      <c r="L44" s="42"/>
      <c r="M44" s="118"/>
      <c r="N44" s="42"/>
      <c r="O44" s="118"/>
      <c r="P44" s="118"/>
      <c r="Q44" s="118"/>
      <c r="R44" s="42"/>
      <c r="S44" s="118"/>
      <c r="T44" s="42"/>
      <c r="U44" s="118"/>
      <c r="V44" s="42"/>
      <c r="W44" s="118"/>
      <c r="X44" s="42"/>
      <c r="Y44" s="118"/>
      <c r="Z44" s="42"/>
      <c r="AA44" s="118"/>
      <c r="AB44" s="42"/>
      <c r="AC44" s="118"/>
      <c r="AD44" s="42"/>
      <c r="AE44" s="118"/>
      <c r="AF44" s="42" t="s">
        <v>175</v>
      </c>
      <c r="AG44" s="118" t="s">
        <v>8</v>
      </c>
      <c r="AH44" s="43" t="s">
        <v>201</v>
      </c>
      <c r="AI44" s="118" t="s">
        <v>212</v>
      </c>
      <c r="AJ44" s="118" t="s">
        <v>8</v>
      </c>
      <c r="AK44" s="118" t="s">
        <v>220</v>
      </c>
      <c r="AL44" s="118" t="s">
        <v>180</v>
      </c>
      <c r="AM44" s="42" t="s">
        <v>8</v>
      </c>
      <c r="AN44" s="118" t="s">
        <v>176</v>
      </c>
      <c r="AO44" s="118" t="s">
        <v>209</v>
      </c>
      <c r="AP44" s="118" t="s">
        <v>225</v>
      </c>
      <c r="AQ44" s="42" t="s">
        <v>201</v>
      </c>
      <c r="AR44" s="118" t="s">
        <v>199</v>
      </c>
      <c r="AS44" s="119"/>
    </row>
    <row r="45" spans="1:45" ht="12.75" customHeight="1">
      <c r="A45" s="250"/>
      <c r="B45" s="253"/>
      <c r="C45" s="255"/>
      <c r="D45" s="120" t="s">
        <v>310</v>
      </c>
      <c r="E45" s="37" t="s">
        <v>310</v>
      </c>
      <c r="F45" s="37" t="s">
        <v>310</v>
      </c>
      <c r="G45" s="37" t="s">
        <v>310</v>
      </c>
      <c r="H45" s="37" t="s">
        <v>310</v>
      </c>
      <c r="I45" s="37" t="s">
        <v>310</v>
      </c>
      <c r="J45" s="37" t="s">
        <v>310</v>
      </c>
      <c r="K45" s="37" t="s">
        <v>310</v>
      </c>
      <c r="L45" s="37" t="s">
        <v>310</v>
      </c>
      <c r="M45" s="37" t="s">
        <v>310</v>
      </c>
      <c r="N45" s="37" t="s">
        <v>310</v>
      </c>
      <c r="O45" s="37" t="s">
        <v>310</v>
      </c>
      <c r="P45" s="37" t="s">
        <v>310</v>
      </c>
      <c r="Q45" s="37" t="s">
        <v>310</v>
      </c>
      <c r="R45" s="37" t="s">
        <v>310</v>
      </c>
      <c r="S45" s="37" t="s">
        <v>310</v>
      </c>
      <c r="T45" s="37" t="s">
        <v>310</v>
      </c>
      <c r="U45" s="37" t="s">
        <v>310</v>
      </c>
      <c r="V45" s="37" t="s">
        <v>310</v>
      </c>
      <c r="W45" s="37" t="s">
        <v>310</v>
      </c>
      <c r="X45" s="37" t="s">
        <v>310</v>
      </c>
      <c r="Y45" s="37" t="s">
        <v>310</v>
      </c>
      <c r="Z45" s="37" t="s">
        <v>310</v>
      </c>
      <c r="AA45" s="37" t="s">
        <v>310</v>
      </c>
      <c r="AB45" s="37" t="s">
        <v>310</v>
      </c>
      <c r="AC45" s="37" t="s">
        <v>310</v>
      </c>
      <c r="AD45" s="37" t="s">
        <v>310</v>
      </c>
      <c r="AE45" s="37" t="s">
        <v>310</v>
      </c>
      <c r="AF45" s="37" t="s">
        <v>122</v>
      </c>
      <c r="AG45" s="37" t="s">
        <v>134</v>
      </c>
      <c r="AH45" s="37" t="s">
        <v>196</v>
      </c>
      <c r="AI45" s="37" t="s">
        <v>97</v>
      </c>
      <c r="AJ45" s="37" t="s">
        <v>121</v>
      </c>
      <c r="AK45" s="37" t="s">
        <v>83</v>
      </c>
      <c r="AL45" s="37" t="s">
        <v>118</v>
      </c>
      <c r="AM45" s="37" t="s">
        <v>101</v>
      </c>
      <c r="AN45" s="37" t="s">
        <v>103</v>
      </c>
      <c r="AO45" s="37" t="s">
        <v>109</v>
      </c>
      <c r="AP45" s="37" t="s">
        <v>168</v>
      </c>
      <c r="AQ45" s="37" t="s">
        <v>111</v>
      </c>
      <c r="AR45" s="37" t="s">
        <v>200</v>
      </c>
      <c r="AS45" s="38" t="s">
        <v>310</v>
      </c>
    </row>
    <row r="46" spans="1:45" ht="13.5" customHeight="1">
      <c r="A46" s="250"/>
      <c r="B46" s="266">
        <v>2</v>
      </c>
      <c r="C46" s="256" t="s">
        <v>49</v>
      </c>
      <c r="D46" s="121" t="s">
        <v>216</v>
      </c>
      <c r="E46" s="121" t="s">
        <v>197</v>
      </c>
      <c r="F46" s="41" t="s">
        <v>220</v>
      </c>
      <c r="G46" s="43" t="s">
        <v>8</v>
      </c>
      <c r="H46" s="41" t="s">
        <v>178</v>
      </c>
      <c r="I46" s="43" t="s">
        <v>8</v>
      </c>
      <c r="J46" s="41" t="s">
        <v>199</v>
      </c>
      <c r="K46" s="43" t="s">
        <v>215</v>
      </c>
      <c r="L46" s="41" t="s">
        <v>215</v>
      </c>
      <c r="M46" s="43" t="s">
        <v>8</v>
      </c>
      <c r="N46" s="41" t="s">
        <v>16</v>
      </c>
      <c r="O46" s="41" t="s">
        <v>199</v>
      </c>
      <c r="P46" s="43" t="s">
        <v>197</v>
      </c>
      <c r="Q46" s="43" t="s">
        <v>220</v>
      </c>
      <c r="R46" s="43" t="s">
        <v>177</v>
      </c>
      <c r="S46" s="43" t="s">
        <v>183</v>
      </c>
      <c r="T46" s="41" t="s">
        <v>180</v>
      </c>
      <c r="U46" s="43" t="s">
        <v>220</v>
      </c>
      <c r="V46" s="41" t="s">
        <v>201</v>
      </c>
      <c r="W46" s="43" t="s">
        <v>199</v>
      </c>
      <c r="X46" s="41" t="s">
        <v>199</v>
      </c>
      <c r="Y46" s="41" t="s">
        <v>215</v>
      </c>
      <c r="Z46" s="41" t="s">
        <v>176</v>
      </c>
      <c r="AA46" s="43" t="s">
        <v>198</v>
      </c>
      <c r="AB46" s="41" t="s">
        <v>216</v>
      </c>
      <c r="AC46" s="43" t="s">
        <v>201</v>
      </c>
      <c r="AD46" s="41" t="s">
        <v>197</v>
      </c>
      <c r="AE46" s="43" t="s">
        <v>198</v>
      </c>
      <c r="AF46" s="41" t="s">
        <v>212</v>
      </c>
      <c r="AG46" s="43" t="s">
        <v>8</v>
      </c>
      <c r="AH46" s="43" t="s">
        <v>220</v>
      </c>
      <c r="AI46" s="43" t="s">
        <v>201</v>
      </c>
      <c r="AJ46" s="43" t="s">
        <v>8</v>
      </c>
      <c r="AK46" s="43" t="s">
        <v>225</v>
      </c>
      <c r="AL46" s="43" t="s">
        <v>198</v>
      </c>
      <c r="AM46" s="41" t="s">
        <v>190</v>
      </c>
      <c r="AN46" s="43" t="s">
        <v>209</v>
      </c>
      <c r="AO46" s="130" t="s">
        <v>220</v>
      </c>
      <c r="AP46" s="43" t="s">
        <v>222</v>
      </c>
      <c r="AQ46" s="41" t="s">
        <v>175</v>
      </c>
      <c r="AR46" s="43" t="s">
        <v>190</v>
      </c>
      <c r="AS46" s="122" t="s">
        <v>208</v>
      </c>
    </row>
    <row r="47" spans="1:45" ht="12.75" customHeight="1">
      <c r="A47" s="250"/>
      <c r="B47" s="267"/>
      <c r="C47" s="255"/>
      <c r="D47" s="120" t="s">
        <v>93</v>
      </c>
      <c r="E47" s="37" t="s">
        <v>56</v>
      </c>
      <c r="F47" s="37" t="s">
        <v>185</v>
      </c>
      <c r="G47" s="37" t="s">
        <v>86</v>
      </c>
      <c r="H47" s="37" t="s">
        <v>89</v>
      </c>
      <c r="I47" s="37" t="s">
        <v>104</v>
      </c>
      <c r="J47" s="37" t="s">
        <v>118</v>
      </c>
      <c r="K47" s="37" t="s">
        <v>157</v>
      </c>
      <c r="L47" s="37" t="s">
        <v>98</v>
      </c>
      <c r="M47" s="37" t="s">
        <v>135</v>
      </c>
      <c r="N47" s="37" t="s">
        <v>188</v>
      </c>
      <c r="O47" s="37" t="s">
        <v>184</v>
      </c>
      <c r="P47" s="37" t="s">
        <v>53</v>
      </c>
      <c r="Q47" s="37" t="s">
        <v>206</v>
      </c>
      <c r="R47" s="37" t="s">
        <v>196</v>
      </c>
      <c r="S47" s="37" t="s">
        <v>87</v>
      </c>
      <c r="T47" s="37" t="s">
        <v>200</v>
      </c>
      <c r="U47" s="37" t="s">
        <v>83</v>
      </c>
      <c r="V47" s="37" t="s">
        <v>91</v>
      </c>
      <c r="W47" s="37" t="s">
        <v>115</v>
      </c>
      <c r="X47" s="37" t="s">
        <v>153</v>
      </c>
      <c r="Y47" s="37" t="s">
        <v>81</v>
      </c>
      <c r="Z47" s="37" t="s">
        <v>78</v>
      </c>
      <c r="AA47" s="37" t="s">
        <v>130</v>
      </c>
      <c r="AB47" s="37" t="s">
        <v>99</v>
      </c>
      <c r="AC47" s="37" t="s">
        <v>92</v>
      </c>
      <c r="AD47" s="37" t="s">
        <v>169</v>
      </c>
      <c r="AE47" s="37" t="s">
        <v>204</v>
      </c>
      <c r="AF47" s="37" t="s">
        <v>97</v>
      </c>
      <c r="AG47" s="37" t="s">
        <v>134</v>
      </c>
      <c r="AH47" s="37" t="s">
        <v>116</v>
      </c>
      <c r="AI47" s="37" t="s">
        <v>174</v>
      </c>
      <c r="AJ47" s="37" t="s">
        <v>121</v>
      </c>
      <c r="AK47" s="37" t="s">
        <v>168</v>
      </c>
      <c r="AL47" s="37" t="s">
        <v>112</v>
      </c>
      <c r="AM47" s="37" t="s">
        <v>101</v>
      </c>
      <c r="AN47" s="37" t="s">
        <v>109</v>
      </c>
      <c r="AO47" s="16" t="s">
        <v>108</v>
      </c>
      <c r="AP47" s="37" t="s">
        <v>55</v>
      </c>
      <c r="AQ47" s="37" t="s">
        <v>122</v>
      </c>
      <c r="AR47" s="37" t="s">
        <v>90</v>
      </c>
      <c r="AS47" s="38" t="s">
        <v>126</v>
      </c>
    </row>
    <row r="48" spans="1:45" ht="13.5" customHeight="1">
      <c r="A48" s="250"/>
      <c r="B48" s="266">
        <v>3</v>
      </c>
      <c r="C48" s="256" t="s">
        <v>50</v>
      </c>
      <c r="D48" s="121" t="s">
        <v>217</v>
      </c>
      <c r="E48" s="125" t="s">
        <v>199</v>
      </c>
      <c r="F48" s="41" t="s">
        <v>8</v>
      </c>
      <c r="G48" s="125" t="s">
        <v>197</v>
      </c>
      <c r="H48" s="41" t="s">
        <v>8</v>
      </c>
      <c r="I48" s="43" t="s">
        <v>220</v>
      </c>
      <c r="J48" s="43" t="s">
        <v>220</v>
      </c>
      <c r="K48" s="43" t="s">
        <v>199</v>
      </c>
      <c r="L48" s="41" t="s">
        <v>175</v>
      </c>
      <c r="M48" s="43" t="s">
        <v>197</v>
      </c>
      <c r="N48" s="41" t="s">
        <v>176</v>
      </c>
      <c r="O48" s="43" t="s">
        <v>216</v>
      </c>
      <c r="P48" s="43" t="s">
        <v>178</v>
      </c>
      <c r="Q48" s="43" t="s">
        <v>8</v>
      </c>
      <c r="R48" s="43" t="s">
        <v>178</v>
      </c>
      <c r="S48" s="43" t="s">
        <v>180</v>
      </c>
      <c r="T48" s="41" t="s">
        <v>216</v>
      </c>
      <c r="U48" s="43" t="s">
        <v>198</v>
      </c>
      <c r="V48" s="41" t="s">
        <v>217</v>
      </c>
      <c r="W48" s="43" t="s">
        <v>201</v>
      </c>
      <c r="X48" s="41" t="s">
        <v>215</v>
      </c>
      <c r="Y48" s="41" t="s">
        <v>178</v>
      </c>
      <c r="Z48" s="175" t="s">
        <v>199</v>
      </c>
      <c r="AA48" s="43" t="s">
        <v>215</v>
      </c>
      <c r="AB48" s="43" t="s">
        <v>215</v>
      </c>
      <c r="AC48" s="43" t="s">
        <v>198</v>
      </c>
      <c r="AD48" s="41" t="s">
        <v>199</v>
      </c>
      <c r="AE48" s="43" t="s">
        <v>197</v>
      </c>
      <c r="AF48" s="41" t="s">
        <v>220</v>
      </c>
      <c r="AG48" s="41" t="s">
        <v>222</v>
      </c>
      <c r="AH48" s="43" t="s">
        <v>183</v>
      </c>
      <c r="AI48" s="43" t="s">
        <v>324</v>
      </c>
      <c r="AJ48" s="43" t="s">
        <v>212</v>
      </c>
      <c r="AK48" s="43" t="s">
        <v>16</v>
      </c>
      <c r="AL48" s="43" t="s">
        <v>324</v>
      </c>
      <c r="AM48" s="41" t="s">
        <v>201</v>
      </c>
      <c r="AN48" s="43" t="s">
        <v>8</v>
      </c>
      <c r="AO48" s="43" t="s">
        <v>234</v>
      </c>
      <c r="AP48" s="43" t="s">
        <v>190</v>
      </c>
      <c r="AQ48" s="41" t="s">
        <v>222</v>
      </c>
      <c r="AR48" s="43" t="s">
        <v>180</v>
      </c>
      <c r="AS48" s="122" t="s">
        <v>208</v>
      </c>
    </row>
    <row r="49" spans="1:45" ht="12.75" customHeight="1">
      <c r="A49" s="250"/>
      <c r="B49" s="267"/>
      <c r="C49" s="255"/>
      <c r="D49" s="120" t="s">
        <v>153</v>
      </c>
      <c r="E49" s="37" t="s">
        <v>155</v>
      </c>
      <c r="F49" s="37" t="s">
        <v>192</v>
      </c>
      <c r="G49" s="126" t="s">
        <v>56</v>
      </c>
      <c r="H49" s="37" t="s">
        <v>157</v>
      </c>
      <c r="I49" s="37" t="s">
        <v>116</v>
      </c>
      <c r="J49" s="37" t="s">
        <v>185</v>
      </c>
      <c r="K49" s="37" t="s">
        <v>96</v>
      </c>
      <c r="L49" s="37" t="s">
        <v>100</v>
      </c>
      <c r="M49" s="37" t="s">
        <v>53</v>
      </c>
      <c r="N49" s="37" t="s">
        <v>158</v>
      </c>
      <c r="O49" s="37" t="s">
        <v>92</v>
      </c>
      <c r="P49" s="37" t="s">
        <v>191</v>
      </c>
      <c r="Q49" s="37" t="s">
        <v>98</v>
      </c>
      <c r="R49" s="37" t="s">
        <v>204</v>
      </c>
      <c r="S49" s="37" t="s">
        <v>76</v>
      </c>
      <c r="T49" s="37" t="s">
        <v>99</v>
      </c>
      <c r="U49" s="37" t="s">
        <v>130</v>
      </c>
      <c r="V49" s="37" t="s">
        <v>202</v>
      </c>
      <c r="W49" s="37" t="s">
        <v>91</v>
      </c>
      <c r="X49" s="37" t="s">
        <v>173</v>
      </c>
      <c r="Y49" s="37" t="s">
        <v>196</v>
      </c>
      <c r="Z49" s="37" t="s">
        <v>115</v>
      </c>
      <c r="AA49" s="37" t="s">
        <v>86</v>
      </c>
      <c r="AB49" s="37" t="s">
        <v>87</v>
      </c>
      <c r="AC49" s="37" t="s">
        <v>112</v>
      </c>
      <c r="AD49" s="37" t="s">
        <v>88</v>
      </c>
      <c r="AE49" s="37" t="s">
        <v>129</v>
      </c>
      <c r="AF49" s="37" t="s">
        <v>83</v>
      </c>
      <c r="AG49" s="37" t="s">
        <v>169</v>
      </c>
      <c r="AH49" s="37" t="s">
        <v>94</v>
      </c>
      <c r="AI49" s="37" t="s">
        <v>51</v>
      </c>
      <c r="AJ49" s="37" t="s">
        <v>97</v>
      </c>
      <c r="AK49" s="37" t="s">
        <v>193</v>
      </c>
      <c r="AL49" s="37" t="s">
        <v>207</v>
      </c>
      <c r="AM49" s="37" t="s">
        <v>174</v>
      </c>
      <c r="AN49" s="37" t="s">
        <v>104</v>
      </c>
      <c r="AO49" s="16" t="s">
        <v>108</v>
      </c>
      <c r="AP49" s="37" t="s">
        <v>90</v>
      </c>
      <c r="AQ49" s="37" t="s">
        <v>55</v>
      </c>
      <c r="AR49" s="37" t="s">
        <v>118</v>
      </c>
      <c r="AS49" s="38" t="s">
        <v>126</v>
      </c>
    </row>
    <row r="50" spans="1:45" ht="13.5" customHeight="1">
      <c r="A50" s="250"/>
      <c r="B50" s="266">
        <v>4</v>
      </c>
      <c r="C50" s="256" t="s">
        <v>61</v>
      </c>
      <c r="D50" s="121" t="s">
        <v>175</v>
      </c>
      <c r="E50" s="125" t="s">
        <v>217</v>
      </c>
      <c r="F50" s="41" t="s">
        <v>199</v>
      </c>
      <c r="G50" s="125" t="s">
        <v>217</v>
      </c>
      <c r="H50" s="41" t="s">
        <v>216</v>
      </c>
      <c r="I50" s="43" t="s">
        <v>215</v>
      </c>
      <c r="J50" s="43" t="s">
        <v>8</v>
      </c>
      <c r="K50" s="43" t="s">
        <v>178</v>
      </c>
      <c r="L50" s="41" t="s">
        <v>216</v>
      </c>
      <c r="M50" s="43" t="s">
        <v>220</v>
      </c>
      <c r="N50" s="41" t="s">
        <v>180</v>
      </c>
      <c r="O50" s="43" t="s">
        <v>220</v>
      </c>
      <c r="P50" s="43" t="s">
        <v>176</v>
      </c>
      <c r="Q50" s="43" t="s">
        <v>183</v>
      </c>
      <c r="R50" s="43" t="s">
        <v>176</v>
      </c>
      <c r="S50" s="43" t="s">
        <v>176</v>
      </c>
      <c r="T50" s="43" t="s">
        <v>176</v>
      </c>
      <c r="U50" s="43" t="s">
        <v>176</v>
      </c>
      <c r="V50" s="43" t="s">
        <v>176</v>
      </c>
      <c r="W50" s="43" t="s">
        <v>176</v>
      </c>
      <c r="X50" s="43" t="s">
        <v>176</v>
      </c>
      <c r="Y50" s="43" t="s">
        <v>176</v>
      </c>
      <c r="Z50" s="43" t="s">
        <v>223</v>
      </c>
      <c r="AA50" s="43" t="s">
        <v>176</v>
      </c>
      <c r="AB50" s="43" t="s">
        <v>176</v>
      </c>
      <c r="AC50" s="43" t="s">
        <v>176</v>
      </c>
      <c r="AD50" s="43" t="s">
        <v>176</v>
      </c>
      <c r="AE50" s="43" t="s">
        <v>176</v>
      </c>
      <c r="AF50" s="41" t="s">
        <v>183</v>
      </c>
      <c r="AG50" s="43" t="s">
        <v>220</v>
      </c>
      <c r="AH50" s="43" t="s">
        <v>198</v>
      </c>
      <c r="AI50" s="43" t="s">
        <v>16</v>
      </c>
      <c r="AJ50" s="43" t="s">
        <v>190</v>
      </c>
      <c r="AK50" s="43" t="s">
        <v>201</v>
      </c>
      <c r="AL50" s="43" t="s">
        <v>8</v>
      </c>
      <c r="AM50" s="127" t="s">
        <v>209</v>
      </c>
      <c r="AN50" s="43" t="s">
        <v>16</v>
      </c>
      <c r="AO50" s="43" t="s">
        <v>229</v>
      </c>
      <c r="AP50" s="43" t="s">
        <v>198</v>
      </c>
      <c r="AQ50" s="41" t="s">
        <v>324</v>
      </c>
      <c r="AR50" s="43" t="s">
        <v>324</v>
      </c>
      <c r="AS50" s="122"/>
    </row>
    <row r="51" spans="1:45" ht="12.75" customHeight="1">
      <c r="A51" s="250"/>
      <c r="B51" s="267"/>
      <c r="C51" s="255"/>
      <c r="D51" s="120" t="s">
        <v>100</v>
      </c>
      <c r="E51" s="37" t="s">
        <v>155</v>
      </c>
      <c r="F51" s="37" t="s">
        <v>184</v>
      </c>
      <c r="G51" s="126" t="s">
        <v>304</v>
      </c>
      <c r="H51" s="37" t="s">
        <v>174</v>
      </c>
      <c r="I51" s="37" t="s">
        <v>104</v>
      </c>
      <c r="J51" s="37" t="s">
        <v>135</v>
      </c>
      <c r="K51" s="37" t="s">
        <v>91</v>
      </c>
      <c r="L51" s="37" t="s">
        <v>111</v>
      </c>
      <c r="M51" s="37" t="s">
        <v>116</v>
      </c>
      <c r="N51" s="37" t="s">
        <v>96</v>
      </c>
      <c r="O51" s="37" t="s">
        <v>80</v>
      </c>
      <c r="P51" s="37" t="s">
        <v>192</v>
      </c>
      <c r="Q51" s="37" t="s">
        <v>98</v>
      </c>
      <c r="R51" s="37" t="s">
        <v>126</v>
      </c>
      <c r="S51" s="37" t="s">
        <v>76</v>
      </c>
      <c r="T51" s="37" t="s">
        <v>309</v>
      </c>
      <c r="U51" s="37" t="s">
        <v>83</v>
      </c>
      <c r="V51" s="37" t="s">
        <v>202</v>
      </c>
      <c r="W51" s="37" t="s">
        <v>84</v>
      </c>
      <c r="X51" s="37" t="s">
        <v>173</v>
      </c>
      <c r="Y51" s="37" t="s">
        <v>81</v>
      </c>
      <c r="Z51" s="37" t="s">
        <v>115</v>
      </c>
      <c r="AA51" s="37" t="s">
        <v>86</v>
      </c>
      <c r="AB51" s="37" t="s">
        <v>87</v>
      </c>
      <c r="AC51" s="37" t="s">
        <v>188</v>
      </c>
      <c r="AD51" s="37" t="s">
        <v>88</v>
      </c>
      <c r="AE51" s="37" t="s">
        <v>85</v>
      </c>
      <c r="AF51" s="37" t="s">
        <v>94</v>
      </c>
      <c r="AG51" s="37" t="s">
        <v>205</v>
      </c>
      <c r="AH51" s="37" t="s">
        <v>112</v>
      </c>
      <c r="AI51" s="37" t="s">
        <v>193</v>
      </c>
      <c r="AJ51" s="37" t="s">
        <v>90</v>
      </c>
      <c r="AK51" s="37" t="s">
        <v>196</v>
      </c>
      <c r="AL51" s="37" t="s">
        <v>121</v>
      </c>
      <c r="AM51" s="37" t="s">
        <v>125</v>
      </c>
      <c r="AN51" s="37" t="s">
        <v>89</v>
      </c>
      <c r="AO51" s="37" t="s">
        <v>122</v>
      </c>
      <c r="AP51" s="37" t="s">
        <v>130</v>
      </c>
      <c r="AQ51" s="37" t="s">
        <v>207</v>
      </c>
      <c r="AR51" s="37" t="s">
        <v>51</v>
      </c>
      <c r="AS51" s="38" t="s">
        <v>310</v>
      </c>
    </row>
    <row r="52" spans="1:45" ht="13.5" customHeight="1">
      <c r="A52" s="250"/>
      <c r="B52" s="266">
        <v>5</v>
      </c>
      <c r="C52" s="256" t="s">
        <v>327</v>
      </c>
      <c r="D52" s="121" t="s">
        <v>176</v>
      </c>
      <c r="E52" s="43" t="s">
        <v>176</v>
      </c>
      <c r="F52" s="41" t="s">
        <v>176</v>
      </c>
      <c r="G52" s="43" t="s">
        <v>176</v>
      </c>
      <c r="H52" s="43" t="s">
        <v>176</v>
      </c>
      <c r="I52" s="43" t="s">
        <v>176</v>
      </c>
      <c r="J52" s="43" t="s">
        <v>176</v>
      </c>
      <c r="K52" s="43" t="s">
        <v>176</v>
      </c>
      <c r="L52" s="43" t="s">
        <v>176</v>
      </c>
      <c r="M52" s="43" t="s">
        <v>176</v>
      </c>
      <c r="N52" s="43" t="s">
        <v>176</v>
      </c>
      <c r="O52" s="43" t="s">
        <v>176</v>
      </c>
      <c r="P52" s="43" t="s">
        <v>176</v>
      </c>
      <c r="Q52" s="43" t="s">
        <v>176</v>
      </c>
      <c r="R52" s="43" t="s">
        <v>176</v>
      </c>
      <c r="S52" s="43"/>
      <c r="T52" s="41"/>
      <c r="U52" s="43"/>
      <c r="V52" s="41"/>
      <c r="W52" s="43"/>
      <c r="X52" s="41"/>
      <c r="Y52" s="43"/>
      <c r="Z52" s="41"/>
      <c r="AA52" s="43"/>
      <c r="AB52" s="41"/>
      <c r="AC52" s="43"/>
      <c r="AD52" s="41"/>
      <c r="AE52" s="43"/>
      <c r="AF52" s="41" t="s">
        <v>222</v>
      </c>
      <c r="AG52" s="43" t="s">
        <v>175</v>
      </c>
      <c r="AH52" s="43" t="s">
        <v>222</v>
      </c>
      <c r="AI52" s="43" t="s">
        <v>198</v>
      </c>
      <c r="AJ52" s="43" t="s">
        <v>198</v>
      </c>
      <c r="AK52" s="127" t="s">
        <v>209</v>
      </c>
      <c r="AL52" s="43" t="s">
        <v>8</v>
      </c>
      <c r="AM52" s="41" t="s">
        <v>323</v>
      </c>
      <c r="AN52" s="43" t="s">
        <v>289</v>
      </c>
      <c r="AO52" s="43" t="s">
        <v>228</v>
      </c>
      <c r="AP52" s="43" t="s">
        <v>16</v>
      </c>
      <c r="AQ52" s="127" t="s">
        <v>220</v>
      </c>
      <c r="AR52" s="43" t="s">
        <v>220</v>
      </c>
      <c r="AS52" s="122"/>
    </row>
    <row r="53" spans="1:45" ht="12.75" customHeight="1" thickBot="1">
      <c r="A53" s="251"/>
      <c r="B53" s="269"/>
      <c r="C53" s="257"/>
      <c r="D53" s="120" t="s">
        <v>153</v>
      </c>
      <c r="E53" s="39" t="s">
        <v>155</v>
      </c>
      <c r="F53" s="39" t="s">
        <v>184</v>
      </c>
      <c r="G53" s="37" t="s">
        <v>304</v>
      </c>
      <c r="H53" s="37" t="s">
        <v>174</v>
      </c>
      <c r="I53" s="37" t="s">
        <v>104</v>
      </c>
      <c r="J53" s="37" t="s">
        <v>135</v>
      </c>
      <c r="K53" s="37" t="s">
        <v>157</v>
      </c>
      <c r="L53" s="37" t="s">
        <v>185</v>
      </c>
      <c r="M53" s="37" t="s">
        <v>116</v>
      </c>
      <c r="N53" s="37" t="s">
        <v>158</v>
      </c>
      <c r="O53" s="39" t="s">
        <v>80</v>
      </c>
      <c r="P53" s="37" t="s">
        <v>192</v>
      </c>
      <c r="Q53" s="39" t="s">
        <v>93</v>
      </c>
      <c r="R53" s="37" t="s">
        <v>126</v>
      </c>
      <c r="S53" s="39" t="s">
        <v>310</v>
      </c>
      <c r="T53" s="39" t="s">
        <v>310</v>
      </c>
      <c r="U53" s="39" t="s">
        <v>310</v>
      </c>
      <c r="V53" s="39" t="s">
        <v>310</v>
      </c>
      <c r="W53" s="39" t="s">
        <v>310</v>
      </c>
      <c r="X53" s="39" t="s">
        <v>310</v>
      </c>
      <c r="Y53" s="39" t="s">
        <v>310</v>
      </c>
      <c r="Z53" s="39" t="s">
        <v>310</v>
      </c>
      <c r="AA53" s="39" t="s">
        <v>310</v>
      </c>
      <c r="AB53" s="39" t="s">
        <v>310</v>
      </c>
      <c r="AC53" s="39" t="s">
        <v>310</v>
      </c>
      <c r="AD53" s="39" t="s">
        <v>310</v>
      </c>
      <c r="AE53" s="39" t="s">
        <v>310</v>
      </c>
      <c r="AF53" s="167" t="s">
        <v>169</v>
      </c>
      <c r="AG53" s="167" t="s">
        <v>122</v>
      </c>
      <c r="AH53" s="39" t="s">
        <v>55</v>
      </c>
      <c r="AI53" s="39" t="s">
        <v>112</v>
      </c>
      <c r="AJ53" s="37" t="s">
        <v>130</v>
      </c>
      <c r="AK53" s="37" t="s">
        <v>125</v>
      </c>
      <c r="AL53" s="39" t="s">
        <v>121</v>
      </c>
      <c r="AM53" s="39" t="s">
        <v>53</v>
      </c>
      <c r="AN53" s="39" t="s">
        <v>118</v>
      </c>
      <c r="AO53" s="39" t="s">
        <v>207</v>
      </c>
      <c r="AP53" s="39" t="s">
        <v>193</v>
      </c>
      <c r="AQ53" s="39" t="s">
        <v>205</v>
      </c>
      <c r="AR53" s="37" t="s">
        <v>206</v>
      </c>
      <c r="AS53" s="40" t="s">
        <v>310</v>
      </c>
    </row>
    <row r="54" spans="1:45" ht="13.5" customHeight="1" thickTop="1">
      <c r="A54" s="258" t="s">
        <v>7</v>
      </c>
      <c r="B54" s="268">
        <v>1</v>
      </c>
      <c r="C54" s="254" t="s">
        <v>48</v>
      </c>
      <c r="D54" s="174"/>
      <c r="E54" s="118"/>
      <c r="F54" s="42"/>
      <c r="G54" s="118"/>
      <c r="H54" s="42"/>
      <c r="I54" s="118"/>
      <c r="J54" s="42"/>
      <c r="K54" s="118"/>
      <c r="L54" s="42"/>
      <c r="M54" s="118"/>
      <c r="N54" s="42"/>
      <c r="O54" s="118"/>
      <c r="P54" s="118"/>
      <c r="Q54" s="118"/>
      <c r="R54" s="42"/>
      <c r="S54" s="118"/>
      <c r="T54" s="42"/>
      <c r="U54" s="118"/>
      <c r="V54" s="42"/>
      <c r="W54" s="118"/>
      <c r="X54" s="42"/>
      <c r="Y54" s="118"/>
      <c r="Z54" s="42"/>
      <c r="AA54" s="118"/>
      <c r="AB54" s="42"/>
      <c r="AC54" s="118"/>
      <c r="AD54" s="42"/>
      <c r="AE54" s="118"/>
      <c r="AF54" s="127" t="s">
        <v>8</v>
      </c>
      <c r="AG54" s="129" t="s">
        <v>212</v>
      </c>
      <c r="AH54" s="42" t="s">
        <v>220</v>
      </c>
      <c r="AI54" s="118" t="s">
        <v>220</v>
      </c>
      <c r="AJ54" s="118" t="s">
        <v>220</v>
      </c>
      <c r="AK54" s="118" t="s">
        <v>212</v>
      </c>
      <c r="AL54" s="43" t="s">
        <v>323</v>
      </c>
      <c r="AM54" s="41" t="s">
        <v>220</v>
      </c>
      <c r="AN54" s="118" t="s">
        <v>8</v>
      </c>
      <c r="AO54" s="118" t="s">
        <v>183</v>
      </c>
      <c r="AP54" s="43" t="s">
        <v>209</v>
      </c>
      <c r="AQ54" s="41" t="s">
        <v>199</v>
      </c>
      <c r="AR54" s="118" t="s">
        <v>8</v>
      </c>
      <c r="AS54" s="119"/>
    </row>
    <row r="55" spans="1:45" ht="12.75" customHeight="1">
      <c r="A55" s="250"/>
      <c r="B55" s="253"/>
      <c r="C55" s="255"/>
      <c r="D55" s="120" t="s">
        <v>310</v>
      </c>
      <c r="E55" s="37" t="s">
        <v>310</v>
      </c>
      <c r="F55" s="37" t="s">
        <v>310</v>
      </c>
      <c r="G55" s="37" t="s">
        <v>310</v>
      </c>
      <c r="H55" s="37" t="s">
        <v>310</v>
      </c>
      <c r="I55" s="37" t="s">
        <v>310</v>
      </c>
      <c r="J55" s="37" t="s">
        <v>310</v>
      </c>
      <c r="K55" s="37" t="s">
        <v>310</v>
      </c>
      <c r="L55" s="37" t="s">
        <v>310</v>
      </c>
      <c r="M55" s="37" t="s">
        <v>310</v>
      </c>
      <c r="N55" s="37" t="s">
        <v>310</v>
      </c>
      <c r="O55" s="37" t="s">
        <v>310</v>
      </c>
      <c r="P55" s="37" t="s">
        <v>310</v>
      </c>
      <c r="Q55" s="37" t="s">
        <v>310</v>
      </c>
      <c r="R55" s="37" t="s">
        <v>310</v>
      </c>
      <c r="S55" s="37" t="s">
        <v>310</v>
      </c>
      <c r="T55" s="37" t="s">
        <v>310</v>
      </c>
      <c r="U55" s="37" t="s">
        <v>310</v>
      </c>
      <c r="V55" s="37" t="s">
        <v>310</v>
      </c>
      <c r="W55" s="37" t="s">
        <v>310</v>
      </c>
      <c r="X55" s="37" t="s">
        <v>310</v>
      </c>
      <c r="Y55" s="37" t="s">
        <v>310</v>
      </c>
      <c r="Z55" s="37" t="s">
        <v>310</v>
      </c>
      <c r="AA55" s="37" t="s">
        <v>310</v>
      </c>
      <c r="AB55" s="37" t="s">
        <v>310</v>
      </c>
      <c r="AC55" s="37" t="s">
        <v>310</v>
      </c>
      <c r="AD55" s="37" t="s">
        <v>310</v>
      </c>
      <c r="AE55" s="37" t="s">
        <v>310</v>
      </c>
      <c r="AF55" s="166" t="s">
        <v>101</v>
      </c>
      <c r="AG55" s="166" t="s">
        <v>191</v>
      </c>
      <c r="AH55" s="166" t="s">
        <v>116</v>
      </c>
      <c r="AI55" s="37" t="s">
        <v>108</v>
      </c>
      <c r="AJ55" s="37" t="s">
        <v>131</v>
      </c>
      <c r="AK55" s="37" t="s">
        <v>187</v>
      </c>
      <c r="AL55" s="37" t="s">
        <v>53</v>
      </c>
      <c r="AM55" s="37" t="s">
        <v>102</v>
      </c>
      <c r="AN55" s="37" t="s">
        <v>104</v>
      </c>
      <c r="AO55" s="37" t="s">
        <v>94</v>
      </c>
      <c r="AP55" s="37" t="s">
        <v>156</v>
      </c>
      <c r="AQ55" s="37" t="s">
        <v>168</v>
      </c>
      <c r="AR55" s="37" t="s">
        <v>139</v>
      </c>
      <c r="AS55" s="38" t="s">
        <v>310</v>
      </c>
    </row>
    <row r="56" spans="1:45" ht="13.5" customHeight="1">
      <c r="A56" s="250"/>
      <c r="B56" s="266">
        <v>2</v>
      </c>
      <c r="C56" s="256" t="s">
        <v>49</v>
      </c>
      <c r="D56" s="121"/>
      <c r="E56" s="43"/>
      <c r="F56" s="41"/>
      <c r="G56" s="43"/>
      <c r="H56" s="41"/>
      <c r="I56" s="43"/>
      <c r="J56" s="41"/>
      <c r="K56" s="43"/>
      <c r="L56" s="41"/>
      <c r="M56" s="43"/>
      <c r="N56" s="41"/>
      <c r="O56" s="43"/>
      <c r="P56" s="43"/>
      <c r="Q56" s="43"/>
      <c r="R56" s="41"/>
      <c r="S56" s="43"/>
      <c r="T56" s="41"/>
      <c r="U56" s="43"/>
      <c r="V56" s="41"/>
      <c r="W56" s="43"/>
      <c r="X56" s="41"/>
      <c r="Y56" s="43"/>
      <c r="Z56" s="41"/>
      <c r="AA56" s="43"/>
      <c r="AB56" s="41"/>
      <c r="AC56" s="43"/>
      <c r="AD56" s="41"/>
      <c r="AE56" s="43"/>
      <c r="AF56" s="127" t="s">
        <v>8</v>
      </c>
      <c r="AG56" s="129" t="s">
        <v>201</v>
      </c>
      <c r="AH56" s="127" t="s">
        <v>8</v>
      </c>
      <c r="AI56" s="43" t="s">
        <v>220</v>
      </c>
      <c r="AJ56" s="43" t="s">
        <v>222</v>
      </c>
      <c r="AK56" s="43" t="s">
        <v>222</v>
      </c>
      <c r="AL56" s="43" t="s">
        <v>183</v>
      </c>
      <c r="AM56" s="41" t="s">
        <v>225</v>
      </c>
      <c r="AN56" s="43" t="s">
        <v>212</v>
      </c>
      <c r="AO56" s="43" t="s">
        <v>323</v>
      </c>
      <c r="AP56" s="43" t="s">
        <v>199</v>
      </c>
      <c r="AQ56" s="41" t="s">
        <v>209</v>
      </c>
      <c r="AR56" s="43" t="s">
        <v>8</v>
      </c>
      <c r="AS56" s="122" t="s">
        <v>208</v>
      </c>
    </row>
    <row r="57" spans="1:45" ht="12.75" customHeight="1">
      <c r="A57" s="250"/>
      <c r="B57" s="267"/>
      <c r="C57" s="255"/>
      <c r="D57" s="120" t="s">
        <v>310</v>
      </c>
      <c r="E57" s="37" t="s">
        <v>310</v>
      </c>
      <c r="F57" s="37" t="s">
        <v>310</v>
      </c>
      <c r="G57" s="37" t="s">
        <v>310</v>
      </c>
      <c r="H57" s="37" t="s">
        <v>310</v>
      </c>
      <c r="I57" s="37" t="s">
        <v>310</v>
      </c>
      <c r="J57" s="37" t="s">
        <v>310</v>
      </c>
      <c r="K57" s="37" t="s">
        <v>310</v>
      </c>
      <c r="L57" s="37" t="s">
        <v>310</v>
      </c>
      <c r="M57" s="37" t="s">
        <v>310</v>
      </c>
      <c r="N57" s="37" t="s">
        <v>310</v>
      </c>
      <c r="O57" s="37" t="s">
        <v>310</v>
      </c>
      <c r="P57" s="37" t="s">
        <v>310</v>
      </c>
      <c r="Q57" s="37" t="s">
        <v>310</v>
      </c>
      <c r="R57" s="37" t="s">
        <v>310</v>
      </c>
      <c r="S57" s="37" t="s">
        <v>310</v>
      </c>
      <c r="T57" s="37" t="s">
        <v>310</v>
      </c>
      <c r="U57" s="37" t="s">
        <v>310</v>
      </c>
      <c r="V57" s="37" t="s">
        <v>310</v>
      </c>
      <c r="W57" s="37" t="s">
        <v>310</v>
      </c>
      <c r="X57" s="37" t="s">
        <v>310</v>
      </c>
      <c r="Y57" s="37" t="s">
        <v>310</v>
      </c>
      <c r="Z57" s="37" t="s">
        <v>310</v>
      </c>
      <c r="AA57" s="37" t="s">
        <v>310</v>
      </c>
      <c r="AB57" s="37" t="s">
        <v>310</v>
      </c>
      <c r="AC57" s="37" t="s">
        <v>310</v>
      </c>
      <c r="AD57" s="37" t="s">
        <v>310</v>
      </c>
      <c r="AE57" s="37" t="s">
        <v>310</v>
      </c>
      <c r="AF57" s="37" t="s">
        <v>101</v>
      </c>
      <c r="AG57" s="37" t="s">
        <v>82</v>
      </c>
      <c r="AH57" s="37" t="s">
        <v>104</v>
      </c>
      <c r="AI57" s="37" t="s">
        <v>108</v>
      </c>
      <c r="AJ57" s="37" t="s">
        <v>55</v>
      </c>
      <c r="AK57" s="37" t="s">
        <v>58</v>
      </c>
      <c r="AL57" s="37" t="s">
        <v>94</v>
      </c>
      <c r="AM57" s="37" t="s">
        <v>168</v>
      </c>
      <c r="AN57" s="37" t="s">
        <v>191</v>
      </c>
      <c r="AO57" s="37" t="s">
        <v>53</v>
      </c>
      <c r="AP57" s="168" t="s">
        <v>128</v>
      </c>
      <c r="AQ57" s="37" t="s">
        <v>125</v>
      </c>
      <c r="AR57" s="37" t="s">
        <v>139</v>
      </c>
      <c r="AS57" s="38" t="s">
        <v>126</v>
      </c>
    </row>
    <row r="58" spans="1:45" ht="13.5" customHeight="1">
      <c r="A58" s="250"/>
      <c r="B58" s="266">
        <v>3</v>
      </c>
      <c r="C58" s="256" t="s">
        <v>50</v>
      </c>
      <c r="D58" s="121"/>
      <c r="E58" s="43"/>
      <c r="F58" s="41"/>
      <c r="G58" s="43"/>
      <c r="H58" s="41"/>
      <c r="I58" s="43"/>
      <c r="J58" s="41"/>
      <c r="K58" s="43"/>
      <c r="L58" s="41"/>
      <c r="M58" s="43"/>
      <c r="N58" s="41"/>
      <c r="O58" s="43"/>
      <c r="P58" s="43"/>
      <c r="Q58" s="43"/>
      <c r="R58" s="41"/>
      <c r="S58" s="43"/>
      <c r="T58" s="41"/>
      <c r="U58" s="43"/>
      <c r="V58" s="41"/>
      <c r="W58" s="43"/>
      <c r="X58" s="41"/>
      <c r="Y58" s="43"/>
      <c r="Z58" s="41"/>
      <c r="AA58" s="43"/>
      <c r="AB58" s="41"/>
      <c r="AC58" s="43"/>
      <c r="AD58" s="41"/>
      <c r="AE58" s="43"/>
      <c r="AF58" s="41" t="s">
        <v>222</v>
      </c>
      <c r="AG58" s="43" t="s">
        <v>209</v>
      </c>
      <c r="AH58" s="43" t="s">
        <v>222</v>
      </c>
      <c r="AI58" s="43" t="s">
        <v>209</v>
      </c>
      <c r="AJ58" s="43" t="s">
        <v>323</v>
      </c>
      <c r="AK58" s="43" t="s">
        <v>199</v>
      </c>
      <c r="AL58" s="43" t="s">
        <v>199</v>
      </c>
      <c r="AM58" s="41" t="s">
        <v>8</v>
      </c>
      <c r="AN58" s="43" t="s">
        <v>220</v>
      </c>
      <c r="AO58" s="43" t="s">
        <v>222</v>
      </c>
      <c r="AP58" s="129" t="s">
        <v>199</v>
      </c>
      <c r="AQ58" s="41" t="s">
        <v>8</v>
      </c>
      <c r="AR58" s="43" t="s">
        <v>212</v>
      </c>
      <c r="AS58" s="122" t="s">
        <v>208</v>
      </c>
    </row>
    <row r="59" spans="1:45" ht="12.75" customHeight="1">
      <c r="A59" s="250"/>
      <c r="B59" s="267"/>
      <c r="C59" s="255"/>
      <c r="D59" s="120" t="s">
        <v>310</v>
      </c>
      <c r="E59" s="37" t="s">
        <v>310</v>
      </c>
      <c r="F59" s="37" t="s">
        <v>310</v>
      </c>
      <c r="G59" s="37" t="s">
        <v>310</v>
      </c>
      <c r="H59" s="37" t="s">
        <v>310</v>
      </c>
      <c r="I59" s="37" t="s">
        <v>310</v>
      </c>
      <c r="J59" s="37" t="s">
        <v>310</v>
      </c>
      <c r="K59" s="37" t="s">
        <v>310</v>
      </c>
      <c r="L59" s="37" t="s">
        <v>310</v>
      </c>
      <c r="M59" s="37" t="s">
        <v>310</v>
      </c>
      <c r="N59" s="37" t="s">
        <v>310</v>
      </c>
      <c r="O59" s="37" t="s">
        <v>310</v>
      </c>
      <c r="P59" s="37" t="s">
        <v>310</v>
      </c>
      <c r="Q59" s="37" t="s">
        <v>310</v>
      </c>
      <c r="R59" s="37" t="s">
        <v>310</v>
      </c>
      <c r="S59" s="37" t="s">
        <v>310</v>
      </c>
      <c r="T59" s="37" t="s">
        <v>310</v>
      </c>
      <c r="U59" s="37" t="s">
        <v>310</v>
      </c>
      <c r="V59" s="37" t="s">
        <v>310</v>
      </c>
      <c r="W59" s="37" t="s">
        <v>310</v>
      </c>
      <c r="X59" s="37" t="s">
        <v>310</v>
      </c>
      <c r="Y59" s="37" t="s">
        <v>310</v>
      </c>
      <c r="Z59" s="37" t="s">
        <v>310</v>
      </c>
      <c r="AA59" s="37" t="s">
        <v>310</v>
      </c>
      <c r="AB59" s="37" t="s">
        <v>310</v>
      </c>
      <c r="AC59" s="37" t="s">
        <v>310</v>
      </c>
      <c r="AD59" s="37" t="s">
        <v>310</v>
      </c>
      <c r="AE59" s="37" t="s">
        <v>310</v>
      </c>
      <c r="AF59" s="37" t="s">
        <v>169</v>
      </c>
      <c r="AG59" s="37" t="s">
        <v>125</v>
      </c>
      <c r="AH59" s="37" t="s">
        <v>55</v>
      </c>
      <c r="AI59" s="37" t="s">
        <v>156</v>
      </c>
      <c r="AJ59" s="37" t="s">
        <v>53</v>
      </c>
      <c r="AK59" s="37" t="s">
        <v>107</v>
      </c>
      <c r="AL59" s="37" t="s">
        <v>200</v>
      </c>
      <c r="AM59" s="37" t="s">
        <v>101</v>
      </c>
      <c r="AN59" s="37" t="s">
        <v>102</v>
      </c>
      <c r="AO59" s="37" t="s">
        <v>58</v>
      </c>
      <c r="AP59" s="37" t="s">
        <v>128</v>
      </c>
      <c r="AQ59" s="166" t="s">
        <v>94</v>
      </c>
      <c r="AR59" s="37" t="s">
        <v>191</v>
      </c>
      <c r="AS59" s="38" t="s">
        <v>126</v>
      </c>
    </row>
    <row r="60" spans="1:45" ht="13.5" customHeight="1">
      <c r="A60" s="250"/>
      <c r="B60" s="266">
        <v>4</v>
      </c>
      <c r="C60" s="256" t="s">
        <v>61</v>
      </c>
      <c r="D60" s="121"/>
      <c r="E60" s="43"/>
      <c r="F60" s="41"/>
      <c r="G60" s="43"/>
      <c r="H60" s="41"/>
      <c r="I60" s="43"/>
      <c r="J60" s="41"/>
      <c r="K60" s="43"/>
      <c r="L60" s="41"/>
      <c r="M60" s="43"/>
      <c r="N60" s="41"/>
      <c r="O60" s="43"/>
      <c r="P60" s="43"/>
      <c r="Q60" s="43"/>
      <c r="R60" s="41"/>
      <c r="S60" s="43"/>
      <c r="T60" s="41"/>
      <c r="U60" s="43"/>
      <c r="V60" s="41"/>
      <c r="W60" s="43"/>
      <c r="X60" s="41"/>
      <c r="Y60" s="43"/>
      <c r="Z60" s="41"/>
      <c r="AA60" s="43"/>
      <c r="AB60" s="41"/>
      <c r="AC60" s="43"/>
      <c r="AD60" s="41"/>
      <c r="AE60" s="43"/>
      <c r="AF60" s="41" t="s">
        <v>190</v>
      </c>
      <c r="AG60" s="129" t="s">
        <v>225</v>
      </c>
      <c r="AH60" s="43" t="s">
        <v>209</v>
      </c>
      <c r="AI60" s="43" t="s">
        <v>8</v>
      </c>
      <c r="AJ60" s="43" t="s">
        <v>209</v>
      </c>
      <c r="AK60" s="43" t="s">
        <v>199</v>
      </c>
      <c r="AL60" s="43" t="s">
        <v>199</v>
      </c>
      <c r="AM60" s="41" t="s">
        <v>222</v>
      </c>
      <c r="AN60" s="43" t="s">
        <v>220</v>
      </c>
      <c r="AO60" s="43" t="s">
        <v>220</v>
      </c>
      <c r="AP60" s="43" t="s">
        <v>201</v>
      </c>
      <c r="AQ60" s="129" t="s">
        <v>183</v>
      </c>
      <c r="AR60" s="43" t="s">
        <v>323</v>
      </c>
      <c r="AS60" s="122" t="s">
        <v>208</v>
      </c>
    </row>
    <row r="61" spans="1:45" ht="12.75" customHeight="1">
      <c r="A61" s="250"/>
      <c r="B61" s="267"/>
      <c r="C61" s="255"/>
      <c r="D61" s="120" t="s">
        <v>310</v>
      </c>
      <c r="E61" s="37" t="s">
        <v>310</v>
      </c>
      <c r="F61" s="37" t="s">
        <v>310</v>
      </c>
      <c r="G61" s="37" t="s">
        <v>310</v>
      </c>
      <c r="H61" s="37" t="s">
        <v>310</v>
      </c>
      <c r="I61" s="37" t="s">
        <v>310</v>
      </c>
      <c r="J61" s="37" t="s">
        <v>310</v>
      </c>
      <c r="K61" s="37" t="s">
        <v>310</v>
      </c>
      <c r="L61" s="37" t="s">
        <v>310</v>
      </c>
      <c r="M61" s="37" t="s">
        <v>310</v>
      </c>
      <c r="N61" s="37" t="s">
        <v>310</v>
      </c>
      <c r="O61" s="37" t="s">
        <v>310</v>
      </c>
      <c r="P61" s="37" t="s">
        <v>310</v>
      </c>
      <c r="Q61" s="37" t="s">
        <v>310</v>
      </c>
      <c r="R61" s="37" t="s">
        <v>310</v>
      </c>
      <c r="S61" s="37" t="s">
        <v>310</v>
      </c>
      <c r="T61" s="37" t="s">
        <v>310</v>
      </c>
      <c r="U61" s="37" t="s">
        <v>310</v>
      </c>
      <c r="V61" s="37" t="s">
        <v>310</v>
      </c>
      <c r="W61" s="37" t="s">
        <v>310</v>
      </c>
      <c r="X61" s="37" t="s">
        <v>310</v>
      </c>
      <c r="Y61" s="37" t="s">
        <v>310</v>
      </c>
      <c r="Z61" s="37" t="s">
        <v>310</v>
      </c>
      <c r="AA61" s="37" t="s">
        <v>310</v>
      </c>
      <c r="AB61" s="37" t="s">
        <v>310</v>
      </c>
      <c r="AC61" s="37" t="s">
        <v>310</v>
      </c>
      <c r="AD61" s="37" t="s">
        <v>310</v>
      </c>
      <c r="AE61" s="37" t="s">
        <v>310</v>
      </c>
      <c r="AF61" s="37" t="s">
        <v>101</v>
      </c>
      <c r="AG61" s="37" t="s">
        <v>168</v>
      </c>
      <c r="AH61" s="37" t="s">
        <v>156</v>
      </c>
      <c r="AI61" s="37" t="s">
        <v>105</v>
      </c>
      <c r="AJ61" s="37" t="s">
        <v>125</v>
      </c>
      <c r="AK61" s="37" t="s">
        <v>107</v>
      </c>
      <c r="AL61" s="37" t="s">
        <v>200</v>
      </c>
      <c r="AM61" s="166" t="s">
        <v>58</v>
      </c>
      <c r="AN61" s="37" t="s">
        <v>102</v>
      </c>
      <c r="AO61" s="37" t="s">
        <v>108</v>
      </c>
      <c r="AP61" s="37" t="s">
        <v>82</v>
      </c>
      <c r="AQ61" s="37" t="s">
        <v>94</v>
      </c>
      <c r="AR61" s="37" t="s">
        <v>53</v>
      </c>
      <c r="AS61" s="38" t="s">
        <v>126</v>
      </c>
    </row>
    <row r="62" spans="1:45" ht="13.5" customHeight="1">
      <c r="A62" s="250"/>
      <c r="B62" s="266">
        <v>5</v>
      </c>
      <c r="C62" s="256" t="s">
        <v>327</v>
      </c>
      <c r="D62" s="121"/>
      <c r="E62" s="43"/>
      <c r="F62" s="41"/>
      <c r="G62" s="43"/>
      <c r="H62" s="41"/>
      <c r="I62" s="43"/>
      <c r="J62" s="41"/>
      <c r="K62" s="43"/>
      <c r="L62" s="41"/>
      <c r="M62" s="43"/>
      <c r="N62" s="41"/>
      <c r="O62" s="43"/>
      <c r="P62" s="43"/>
      <c r="Q62" s="43"/>
      <c r="R62" s="41"/>
      <c r="S62" s="43"/>
      <c r="T62" s="41"/>
      <c r="U62" s="43"/>
      <c r="V62" s="41"/>
      <c r="W62" s="43"/>
      <c r="X62" s="41"/>
      <c r="Y62" s="43"/>
      <c r="Z62" s="41"/>
      <c r="AA62" s="43"/>
      <c r="AB62" s="41"/>
      <c r="AC62" s="43"/>
      <c r="AD62" s="41"/>
      <c r="AE62" s="43"/>
      <c r="AF62" s="43" t="s">
        <v>176</v>
      </c>
      <c r="AG62" s="43" t="s">
        <v>176</v>
      </c>
      <c r="AH62" s="43" t="s">
        <v>176</v>
      </c>
      <c r="AI62" s="43" t="s">
        <v>176</v>
      </c>
      <c r="AJ62" s="43" t="s">
        <v>176</v>
      </c>
      <c r="AK62" s="43" t="s">
        <v>176</v>
      </c>
      <c r="AL62" s="43" t="s">
        <v>176</v>
      </c>
      <c r="AM62" s="129" t="s">
        <v>176</v>
      </c>
      <c r="AN62" s="43" t="s">
        <v>222</v>
      </c>
      <c r="AO62" s="43" t="s">
        <v>176</v>
      </c>
      <c r="AP62" s="43" t="s">
        <v>176</v>
      </c>
      <c r="AQ62" s="43" t="s">
        <v>176</v>
      </c>
      <c r="AR62" s="43" t="s">
        <v>176</v>
      </c>
      <c r="AS62" s="122"/>
    </row>
    <row r="63" spans="1:45" ht="14.25" customHeight="1" thickBot="1">
      <c r="A63" s="251"/>
      <c r="B63" s="269"/>
      <c r="C63" s="257"/>
      <c r="D63" s="176" t="s">
        <v>310</v>
      </c>
      <c r="E63" s="39" t="s">
        <v>310</v>
      </c>
      <c r="F63" s="39" t="s">
        <v>310</v>
      </c>
      <c r="G63" s="39" t="s">
        <v>310</v>
      </c>
      <c r="H63" s="39" t="s">
        <v>310</v>
      </c>
      <c r="I63" s="39" t="s">
        <v>310</v>
      </c>
      <c r="J63" s="39" t="s">
        <v>310</v>
      </c>
      <c r="K63" s="39" t="s">
        <v>310</v>
      </c>
      <c r="L63" s="39" t="s">
        <v>310</v>
      </c>
      <c r="M63" s="39" t="s">
        <v>310</v>
      </c>
      <c r="N63" s="39" t="s">
        <v>310</v>
      </c>
      <c r="O63" s="39" t="s">
        <v>310</v>
      </c>
      <c r="P63" s="39" t="s">
        <v>310</v>
      </c>
      <c r="Q63" s="39" t="s">
        <v>310</v>
      </c>
      <c r="R63" s="39" t="s">
        <v>310</v>
      </c>
      <c r="S63" s="39" t="s">
        <v>310</v>
      </c>
      <c r="T63" s="39" t="s">
        <v>310</v>
      </c>
      <c r="U63" s="39" t="s">
        <v>310</v>
      </c>
      <c r="V63" s="39" t="s">
        <v>310</v>
      </c>
      <c r="W63" s="39" t="s">
        <v>310</v>
      </c>
      <c r="X63" s="39" t="s">
        <v>310</v>
      </c>
      <c r="Y63" s="39" t="s">
        <v>310</v>
      </c>
      <c r="Z63" s="39" t="s">
        <v>310</v>
      </c>
      <c r="AA63" s="39" t="s">
        <v>310</v>
      </c>
      <c r="AB63" s="39" t="s">
        <v>310</v>
      </c>
      <c r="AC63" s="39" t="s">
        <v>310</v>
      </c>
      <c r="AD63" s="39" t="s">
        <v>310</v>
      </c>
      <c r="AE63" s="39" t="s">
        <v>310</v>
      </c>
      <c r="AF63" s="39" t="s">
        <v>101</v>
      </c>
      <c r="AG63" s="39" t="s">
        <v>191</v>
      </c>
      <c r="AH63" s="39" t="s">
        <v>156</v>
      </c>
      <c r="AI63" s="39" t="s">
        <v>105</v>
      </c>
      <c r="AJ63" s="39" t="s">
        <v>106</v>
      </c>
      <c r="AK63" s="39" t="s">
        <v>107</v>
      </c>
      <c r="AL63" s="39" t="s">
        <v>200</v>
      </c>
      <c r="AM63" s="39" t="s">
        <v>102</v>
      </c>
      <c r="AN63" s="37" t="s">
        <v>58</v>
      </c>
      <c r="AO63" s="39" t="s">
        <v>108</v>
      </c>
      <c r="AP63" s="39" t="s">
        <v>82</v>
      </c>
      <c r="AQ63" s="37" t="s">
        <v>168</v>
      </c>
      <c r="AR63" s="39" t="s">
        <v>167</v>
      </c>
      <c r="AS63" s="40" t="s">
        <v>310</v>
      </c>
    </row>
    <row r="64" spans="1:45" ht="6" customHeight="1" collapsed="1">
      <c r="A64" s="18"/>
      <c r="B64" s="9"/>
      <c r="C64" s="9"/>
      <c r="D64" s="9"/>
      <c r="E64" s="19"/>
      <c r="F64" s="19"/>
      <c r="G64" s="19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20.25" hidden="1" customHeight="1">
      <c r="A65" s="18"/>
      <c r="B65" s="9"/>
      <c r="C65" s="9"/>
      <c r="D65" s="9"/>
      <c r="E65" s="21" t="s">
        <v>20</v>
      </c>
      <c r="F65" s="19"/>
      <c r="G65" s="19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 ht="20.25" hidden="1" customHeight="1">
      <c r="A66" s="18"/>
      <c r="B66" s="23" t="s">
        <v>16</v>
      </c>
      <c r="C66" s="9"/>
      <c r="D66" s="24">
        <f>COUNTIF(D4:D63,"GDCD")</f>
        <v>1</v>
      </c>
      <c r="E66" s="24">
        <f t="shared" ref="E66:AS66" si="0">COUNTIF(E4:E63,"GDCD")</f>
        <v>1</v>
      </c>
      <c r="F66" s="24">
        <f t="shared" si="0"/>
        <v>1</v>
      </c>
      <c r="G66" s="24">
        <f t="shared" si="0"/>
        <v>1</v>
      </c>
      <c r="H66" s="24">
        <f t="shared" si="0"/>
        <v>0</v>
      </c>
      <c r="I66" s="24">
        <f t="shared" si="0"/>
        <v>0</v>
      </c>
      <c r="J66" s="24">
        <f t="shared" si="0"/>
        <v>1</v>
      </c>
      <c r="K66" s="24"/>
      <c r="L66" s="24"/>
      <c r="M66" s="24"/>
      <c r="N66" s="24"/>
      <c r="O66" s="24"/>
      <c r="P66" s="24"/>
      <c r="Q66" s="24"/>
      <c r="R66" s="24"/>
      <c r="S66" s="24"/>
      <c r="T66" s="24">
        <f t="shared" si="0"/>
        <v>1</v>
      </c>
      <c r="U66" s="24">
        <f t="shared" si="0"/>
        <v>1</v>
      </c>
      <c r="V66" s="24">
        <f t="shared" si="0"/>
        <v>1</v>
      </c>
      <c r="W66" s="24">
        <f t="shared" si="0"/>
        <v>1</v>
      </c>
      <c r="X66" s="24">
        <f t="shared" si="0"/>
        <v>1</v>
      </c>
      <c r="Y66" s="24">
        <f t="shared" si="0"/>
        <v>1</v>
      </c>
      <c r="Z66" s="24">
        <f t="shared" si="0"/>
        <v>1</v>
      </c>
      <c r="AA66" s="24">
        <f t="shared" si="0"/>
        <v>0</v>
      </c>
      <c r="AB66" s="24">
        <f t="shared" si="0"/>
        <v>0</v>
      </c>
      <c r="AC66" s="24">
        <f t="shared" si="0"/>
        <v>0</v>
      </c>
      <c r="AD66" s="24">
        <f t="shared" si="0"/>
        <v>0</v>
      </c>
      <c r="AE66" s="24">
        <f t="shared" si="0"/>
        <v>0</v>
      </c>
      <c r="AF66" s="25">
        <f t="shared" si="0"/>
        <v>1</v>
      </c>
      <c r="AG66" s="26">
        <f t="shared" si="0"/>
        <v>1</v>
      </c>
      <c r="AH66" s="26"/>
      <c r="AI66" s="26"/>
      <c r="AJ66" s="26"/>
      <c r="AK66" s="26"/>
      <c r="AL66" s="26"/>
      <c r="AM66" s="26">
        <f t="shared" si="0"/>
        <v>1</v>
      </c>
      <c r="AN66" s="26">
        <f t="shared" si="0"/>
        <v>1</v>
      </c>
      <c r="AO66" s="26"/>
      <c r="AP66" s="26"/>
      <c r="AQ66" s="26">
        <f t="shared" si="0"/>
        <v>1</v>
      </c>
      <c r="AR66" s="26">
        <f t="shared" si="0"/>
        <v>1</v>
      </c>
      <c r="AS66" s="26">
        <f t="shared" si="0"/>
        <v>0</v>
      </c>
    </row>
    <row r="67" spans="1:45" ht="20.25" hidden="1" customHeight="1">
      <c r="A67" s="18"/>
      <c r="B67" s="27" t="s">
        <v>8</v>
      </c>
      <c r="C67" s="9"/>
      <c r="D67" s="28">
        <f>COUNTIF(D4:D63,"TOÁN")</f>
        <v>1</v>
      </c>
      <c r="E67" s="28">
        <f t="shared" ref="E67:AS67" si="1">COUNTIF(E4:E63,"TOÁN")</f>
        <v>1</v>
      </c>
      <c r="F67" s="28">
        <f t="shared" si="1"/>
        <v>2</v>
      </c>
      <c r="G67" s="28">
        <f t="shared" si="1"/>
        <v>1</v>
      </c>
      <c r="H67" s="28">
        <f t="shared" si="1"/>
        <v>1</v>
      </c>
      <c r="I67" s="28">
        <f t="shared" si="1"/>
        <v>2</v>
      </c>
      <c r="J67" s="28">
        <f t="shared" si="1"/>
        <v>1</v>
      </c>
      <c r="K67" s="28"/>
      <c r="L67" s="28"/>
      <c r="M67" s="28"/>
      <c r="N67" s="28"/>
      <c r="O67" s="28"/>
      <c r="P67" s="28"/>
      <c r="Q67" s="28"/>
      <c r="R67" s="28"/>
      <c r="S67" s="28"/>
      <c r="T67" s="28">
        <f t="shared" si="1"/>
        <v>1</v>
      </c>
      <c r="U67" s="28">
        <f t="shared" si="1"/>
        <v>1</v>
      </c>
      <c r="V67" s="28">
        <f t="shared" si="1"/>
        <v>1</v>
      </c>
      <c r="W67" s="28">
        <f t="shared" si="1"/>
        <v>1</v>
      </c>
      <c r="X67" s="28">
        <f t="shared" si="1"/>
        <v>1</v>
      </c>
      <c r="Y67" s="28">
        <f>COUNTIF(Y4:Y63,"TOÁN")</f>
        <v>1</v>
      </c>
      <c r="Z67" s="28">
        <f>COUNTIF(Z4:Z63,"TOÁN")</f>
        <v>1</v>
      </c>
      <c r="AA67" s="28">
        <f>COUNTIF(AA4:AA63,"TOÁN")</f>
        <v>1</v>
      </c>
      <c r="AB67" s="28">
        <f>COUNTIF(AB4:AB63,"TOÁN")</f>
        <v>1</v>
      </c>
      <c r="AC67" s="28">
        <f t="shared" si="1"/>
        <v>1</v>
      </c>
      <c r="AD67" s="28">
        <f t="shared" si="1"/>
        <v>1</v>
      </c>
      <c r="AE67" s="28">
        <f t="shared" si="1"/>
        <v>0</v>
      </c>
      <c r="AF67" s="29">
        <f t="shared" si="1"/>
        <v>4</v>
      </c>
      <c r="AG67" s="26">
        <f t="shared" si="1"/>
        <v>4</v>
      </c>
      <c r="AH67" s="26"/>
      <c r="AI67" s="26"/>
      <c r="AJ67" s="26"/>
      <c r="AK67" s="26"/>
      <c r="AL67" s="26"/>
      <c r="AM67" s="26">
        <f t="shared" si="1"/>
        <v>4</v>
      </c>
      <c r="AN67" s="26">
        <f t="shared" si="1"/>
        <v>4</v>
      </c>
      <c r="AO67" s="26"/>
      <c r="AP67" s="26"/>
      <c r="AQ67" s="26">
        <f t="shared" si="1"/>
        <v>4</v>
      </c>
      <c r="AR67" s="26">
        <f t="shared" si="1"/>
        <v>4</v>
      </c>
      <c r="AS67" s="26">
        <f t="shared" si="1"/>
        <v>0</v>
      </c>
    </row>
    <row r="68" spans="1:45" ht="20.25" hidden="1" customHeight="1">
      <c r="A68" s="18"/>
      <c r="B68" s="27" t="s">
        <v>13</v>
      </c>
      <c r="C68" s="9"/>
      <c r="D68" s="28">
        <f>COUNTIF(D4:D64,"VĂN")</f>
        <v>0</v>
      </c>
      <c r="E68" s="28">
        <f t="shared" ref="E68:AS68" si="2">COUNTIF(E4:E64,"VĂN")</f>
        <v>0</v>
      </c>
      <c r="F68" s="28">
        <f t="shared" si="2"/>
        <v>0</v>
      </c>
      <c r="G68" s="28">
        <f t="shared" si="2"/>
        <v>0</v>
      </c>
      <c r="H68" s="28">
        <f t="shared" si="2"/>
        <v>0</v>
      </c>
      <c r="I68" s="28">
        <f t="shared" si="2"/>
        <v>0</v>
      </c>
      <c r="J68" s="28">
        <f t="shared" si="2"/>
        <v>0</v>
      </c>
      <c r="K68" s="28"/>
      <c r="L68" s="28"/>
      <c r="M68" s="28"/>
      <c r="N68" s="28"/>
      <c r="O68" s="28"/>
      <c r="P68" s="28"/>
      <c r="Q68" s="28"/>
      <c r="R68" s="28"/>
      <c r="S68" s="28"/>
      <c r="T68" s="28">
        <f t="shared" si="2"/>
        <v>0</v>
      </c>
      <c r="U68" s="28">
        <f t="shared" si="2"/>
        <v>0</v>
      </c>
      <c r="V68" s="28">
        <f t="shared" si="2"/>
        <v>0</v>
      </c>
      <c r="W68" s="28">
        <f t="shared" si="2"/>
        <v>0</v>
      </c>
      <c r="X68" s="28">
        <f t="shared" si="2"/>
        <v>0</v>
      </c>
      <c r="Y68" s="28">
        <f>COUNTIF(Y4:Y64,"VĂN")</f>
        <v>0</v>
      </c>
      <c r="Z68" s="28">
        <f>COUNTIF(Z4:Z64,"VĂN")</f>
        <v>0</v>
      </c>
      <c r="AA68" s="28">
        <f>COUNTIF(AA4:AA64,"VĂN")</f>
        <v>0</v>
      </c>
      <c r="AB68" s="28">
        <f>COUNTIF(AB4:AB64,"VĂN")</f>
        <v>0</v>
      </c>
      <c r="AC68" s="28">
        <f t="shared" si="2"/>
        <v>0</v>
      </c>
      <c r="AD68" s="28">
        <f t="shared" si="2"/>
        <v>0</v>
      </c>
      <c r="AE68" s="28">
        <f t="shared" si="2"/>
        <v>0</v>
      </c>
      <c r="AF68" s="29">
        <f t="shared" si="2"/>
        <v>0</v>
      </c>
      <c r="AG68" s="26">
        <f t="shared" si="2"/>
        <v>0</v>
      </c>
      <c r="AH68" s="26"/>
      <c r="AI68" s="26"/>
      <c r="AJ68" s="26"/>
      <c r="AK68" s="26"/>
      <c r="AL68" s="26"/>
      <c r="AM68" s="26">
        <f t="shared" si="2"/>
        <v>0</v>
      </c>
      <c r="AN68" s="26">
        <f t="shared" si="2"/>
        <v>0</v>
      </c>
      <c r="AO68" s="26"/>
      <c r="AP68" s="26"/>
      <c r="AQ68" s="26">
        <f t="shared" si="2"/>
        <v>0</v>
      </c>
      <c r="AR68" s="26">
        <f t="shared" si="2"/>
        <v>0</v>
      </c>
      <c r="AS68" s="26">
        <f t="shared" si="2"/>
        <v>0</v>
      </c>
    </row>
    <row r="69" spans="1:45" ht="20.25" hidden="1" customHeight="1">
      <c r="A69" s="18"/>
      <c r="B69" s="27" t="s">
        <v>14</v>
      </c>
      <c r="C69" s="9"/>
      <c r="D69" s="28">
        <f>COUNTIF(D4:D65,"ANH")</f>
        <v>0</v>
      </c>
      <c r="E69" s="28">
        <f t="shared" ref="E69:AS69" si="3">COUNTIF(E4:E65,"ANH")</f>
        <v>0</v>
      </c>
      <c r="F69" s="28">
        <f t="shared" si="3"/>
        <v>0</v>
      </c>
      <c r="G69" s="28">
        <f t="shared" si="3"/>
        <v>0</v>
      </c>
      <c r="H69" s="28">
        <f t="shared" si="3"/>
        <v>0</v>
      </c>
      <c r="I69" s="28">
        <f t="shared" si="3"/>
        <v>0</v>
      </c>
      <c r="J69" s="28">
        <f t="shared" si="3"/>
        <v>0</v>
      </c>
      <c r="K69" s="28"/>
      <c r="L69" s="28"/>
      <c r="M69" s="28"/>
      <c r="N69" s="28"/>
      <c r="O69" s="28"/>
      <c r="P69" s="28"/>
      <c r="Q69" s="28"/>
      <c r="R69" s="28"/>
      <c r="S69" s="28"/>
      <c r="T69" s="28">
        <f t="shared" si="3"/>
        <v>0</v>
      </c>
      <c r="U69" s="28">
        <f t="shared" si="3"/>
        <v>0</v>
      </c>
      <c r="V69" s="28">
        <f t="shared" si="3"/>
        <v>0</v>
      </c>
      <c r="W69" s="28">
        <f t="shared" si="3"/>
        <v>0</v>
      </c>
      <c r="X69" s="28">
        <f t="shared" si="3"/>
        <v>0</v>
      </c>
      <c r="Y69" s="28">
        <f>COUNTIF(Y4:Y65,"ANH")</f>
        <v>0</v>
      </c>
      <c r="Z69" s="28">
        <f>COUNTIF(Z4:Z65,"ANH")</f>
        <v>0</v>
      </c>
      <c r="AA69" s="28">
        <f>COUNTIF(AA4:AA65,"ANH")</f>
        <v>0</v>
      </c>
      <c r="AB69" s="28">
        <f>COUNTIF(AB4:AB65,"ANH")</f>
        <v>0</v>
      </c>
      <c r="AC69" s="28">
        <f t="shared" si="3"/>
        <v>0</v>
      </c>
      <c r="AD69" s="28">
        <f t="shared" si="3"/>
        <v>0</v>
      </c>
      <c r="AE69" s="28">
        <f t="shared" si="3"/>
        <v>0</v>
      </c>
      <c r="AF69" s="29">
        <f t="shared" si="3"/>
        <v>0</v>
      </c>
      <c r="AG69" s="26">
        <f t="shared" si="3"/>
        <v>0</v>
      </c>
      <c r="AH69" s="26"/>
      <c r="AI69" s="26"/>
      <c r="AJ69" s="26"/>
      <c r="AK69" s="26"/>
      <c r="AL69" s="26"/>
      <c r="AM69" s="26">
        <f t="shared" si="3"/>
        <v>0</v>
      </c>
      <c r="AN69" s="26">
        <f t="shared" si="3"/>
        <v>0</v>
      </c>
      <c r="AO69" s="26"/>
      <c r="AP69" s="26"/>
      <c r="AQ69" s="26">
        <f t="shared" si="3"/>
        <v>0</v>
      </c>
      <c r="AR69" s="26">
        <f t="shared" si="3"/>
        <v>0</v>
      </c>
      <c r="AS69" s="26">
        <f t="shared" si="3"/>
        <v>0</v>
      </c>
    </row>
    <row r="70" spans="1:45" ht="20.25" hidden="1" customHeight="1">
      <c r="A70" s="18"/>
      <c r="B70" s="27" t="s">
        <v>21</v>
      </c>
      <c r="C70" s="9"/>
      <c r="D70" s="28">
        <f>COUNTIF(D4:D64,"LÍ")</f>
        <v>0</v>
      </c>
      <c r="E70" s="28">
        <f t="shared" ref="E70:AS70" si="4">COUNTIF(E4:E64,"LÍ")</f>
        <v>0</v>
      </c>
      <c r="F70" s="28">
        <f t="shared" si="4"/>
        <v>0</v>
      </c>
      <c r="G70" s="28">
        <f t="shared" si="4"/>
        <v>0</v>
      </c>
      <c r="H70" s="28">
        <f t="shared" si="4"/>
        <v>0</v>
      </c>
      <c r="I70" s="28">
        <f t="shared" si="4"/>
        <v>0</v>
      </c>
      <c r="J70" s="28">
        <f t="shared" si="4"/>
        <v>0</v>
      </c>
      <c r="K70" s="28"/>
      <c r="L70" s="28"/>
      <c r="M70" s="28"/>
      <c r="N70" s="28"/>
      <c r="O70" s="28"/>
      <c r="P70" s="28"/>
      <c r="Q70" s="28"/>
      <c r="R70" s="28"/>
      <c r="S70" s="28"/>
      <c r="T70" s="28">
        <f t="shared" si="4"/>
        <v>0</v>
      </c>
      <c r="U70" s="28">
        <f t="shared" si="4"/>
        <v>0</v>
      </c>
      <c r="V70" s="28">
        <f t="shared" si="4"/>
        <v>0</v>
      </c>
      <c r="W70" s="28">
        <f t="shared" si="4"/>
        <v>0</v>
      </c>
      <c r="X70" s="28">
        <f t="shared" si="4"/>
        <v>0</v>
      </c>
      <c r="Y70" s="28">
        <f t="shared" si="4"/>
        <v>0</v>
      </c>
      <c r="Z70" s="28">
        <f t="shared" si="4"/>
        <v>0</v>
      </c>
      <c r="AA70" s="28">
        <f t="shared" si="4"/>
        <v>0</v>
      </c>
      <c r="AB70" s="28">
        <f t="shared" si="4"/>
        <v>0</v>
      </c>
      <c r="AC70" s="28">
        <f t="shared" si="4"/>
        <v>0</v>
      </c>
      <c r="AD70" s="28">
        <f t="shared" si="4"/>
        <v>0</v>
      </c>
      <c r="AE70" s="28">
        <f t="shared" si="4"/>
        <v>0</v>
      </c>
      <c r="AF70" s="29">
        <f t="shared" si="4"/>
        <v>0</v>
      </c>
      <c r="AG70" s="26">
        <f t="shared" si="4"/>
        <v>0</v>
      </c>
      <c r="AH70" s="26"/>
      <c r="AI70" s="26"/>
      <c r="AJ70" s="26"/>
      <c r="AK70" s="26"/>
      <c r="AL70" s="26"/>
      <c r="AM70" s="26">
        <f t="shared" si="4"/>
        <v>0</v>
      </c>
      <c r="AN70" s="26">
        <f t="shared" si="4"/>
        <v>0</v>
      </c>
      <c r="AO70" s="26"/>
      <c r="AP70" s="26"/>
      <c r="AQ70" s="26">
        <f t="shared" si="4"/>
        <v>0</v>
      </c>
      <c r="AR70" s="26">
        <f t="shared" si="4"/>
        <v>0</v>
      </c>
      <c r="AS70" s="26">
        <f t="shared" si="4"/>
        <v>0</v>
      </c>
    </row>
    <row r="71" spans="1:45" ht="20.25" hidden="1" customHeight="1">
      <c r="A71" s="18"/>
      <c r="B71" s="27" t="s">
        <v>9</v>
      </c>
      <c r="C71" s="9"/>
      <c r="D71" s="28">
        <f>COUNTIF(D4:D64,"HÓA")</f>
        <v>0</v>
      </c>
      <c r="E71" s="28">
        <f t="shared" ref="E71:AS71" si="5">COUNTIF(E4:E64,"HÓA")</f>
        <v>0</v>
      </c>
      <c r="F71" s="28">
        <f t="shared" si="5"/>
        <v>0</v>
      </c>
      <c r="G71" s="28">
        <f t="shared" si="5"/>
        <v>0</v>
      </c>
      <c r="H71" s="28">
        <f t="shared" si="5"/>
        <v>0</v>
      </c>
      <c r="I71" s="28">
        <f t="shared" si="5"/>
        <v>0</v>
      </c>
      <c r="J71" s="28">
        <f t="shared" si="5"/>
        <v>0</v>
      </c>
      <c r="K71" s="28"/>
      <c r="L71" s="28"/>
      <c r="M71" s="28"/>
      <c r="N71" s="28"/>
      <c r="O71" s="28"/>
      <c r="P71" s="28"/>
      <c r="Q71" s="28"/>
      <c r="R71" s="28"/>
      <c r="S71" s="28"/>
      <c r="T71" s="28">
        <f t="shared" si="5"/>
        <v>0</v>
      </c>
      <c r="U71" s="28">
        <f t="shared" si="5"/>
        <v>0</v>
      </c>
      <c r="V71" s="28">
        <f t="shared" si="5"/>
        <v>0</v>
      </c>
      <c r="W71" s="28">
        <f t="shared" si="5"/>
        <v>0</v>
      </c>
      <c r="X71" s="28">
        <f t="shared" si="5"/>
        <v>0</v>
      </c>
      <c r="Y71" s="28">
        <f>COUNTIF(Y4:Y64,"HÓA")</f>
        <v>0</v>
      </c>
      <c r="Z71" s="28">
        <f>COUNTIF(Z4:Z64,"HÓA")</f>
        <v>0</v>
      </c>
      <c r="AA71" s="28">
        <f>COUNTIF(AA4:AA64,"HÓA")</f>
        <v>0</v>
      </c>
      <c r="AB71" s="28">
        <f>COUNTIF(AB4:AB64,"HÓA")</f>
        <v>0</v>
      </c>
      <c r="AC71" s="28">
        <f t="shared" si="5"/>
        <v>0</v>
      </c>
      <c r="AD71" s="28">
        <f t="shared" si="5"/>
        <v>0</v>
      </c>
      <c r="AE71" s="28">
        <f t="shared" si="5"/>
        <v>0</v>
      </c>
      <c r="AF71" s="29">
        <f t="shared" si="5"/>
        <v>0</v>
      </c>
      <c r="AG71" s="26">
        <f t="shared" si="5"/>
        <v>0</v>
      </c>
      <c r="AH71" s="26"/>
      <c r="AI71" s="26"/>
      <c r="AJ71" s="26"/>
      <c r="AK71" s="26"/>
      <c r="AL71" s="26"/>
      <c r="AM71" s="26">
        <f t="shared" si="5"/>
        <v>0</v>
      </c>
      <c r="AN71" s="26">
        <f t="shared" si="5"/>
        <v>0</v>
      </c>
      <c r="AO71" s="26"/>
      <c r="AP71" s="26"/>
      <c r="AQ71" s="26">
        <f t="shared" si="5"/>
        <v>0</v>
      </c>
      <c r="AR71" s="26">
        <f t="shared" si="5"/>
        <v>0</v>
      </c>
      <c r="AS71" s="26">
        <f t="shared" si="5"/>
        <v>0</v>
      </c>
    </row>
    <row r="72" spans="1:45" ht="20.25" hidden="1" customHeight="1">
      <c r="A72" s="18"/>
      <c r="B72" s="27" t="s">
        <v>10</v>
      </c>
      <c r="C72" s="9"/>
      <c r="D72" s="28">
        <f>COUNTIF(D4:D64,"SINH")</f>
        <v>0</v>
      </c>
      <c r="E72" s="28">
        <f t="shared" ref="E72:AS72" si="6">COUNTIF(E4:E64,"SINH")</f>
        <v>0</v>
      </c>
      <c r="F72" s="28">
        <f t="shared" si="6"/>
        <v>0</v>
      </c>
      <c r="G72" s="28">
        <f t="shared" si="6"/>
        <v>0</v>
      </c>
      <c r="H72" s="28">
        <f t="shared" si="6"/>
        <v>0</v>
      </c>
      <c r="I72" s="28">
        <f t="shared" si="6"/>
        <v>0</v>
      </c>
      <c r="J72" s="28">
        <f t="shared" si="6"/>
        <v>0</v>
      </c>
      <c r="K72" s="28"/>
      <c r="L72" s="28"/>
      <c r="M72" s="28"/>
      <c r="N72" s="28"/>
      <c r="O72" s="28"/>
      <c r="P72" s="28"/>
      <c r="Q72" s="28"/>
      <c r="R72" s="28"/>
      <c r="S72" s="28"/>
      <c r="T72" s="28">
        <f t="shared" si="6"/>
        <v>0</v>
      </c>
      <c r="U72" s="28">
        <f t="shared" si="6"/>
        <v>0</v>
      </c>
      <c r="V72" s="28">
        <f t="shared" si="6"/>
        <v>0</v>
      </c>
      <c r="W72" s="28">
        <f t="shared" si="6"/>
        <v>0</v>
      </c>
      <c r="X72" s="28">
        <f t="shared" si="6"/>
        <v>0</v>
      </c>
      <c r="Y72" s="28">
        <f>COUNTIF(Y4:Y64,"SINH")</f>
        <v>0</v>
      </c>
      <c r="Z72" s="28">
        <f>COUNTIF(Z4:Z64,"SINH")</f>
        <v>0</v>
      </c>
      <c r="AA72" s="28">
        <f>COUNTIF(AA4:AA64,"SINH")</f>
        <v>0</v>
      </c>
      <c r="AB72" s="28">
        <f>COUNTIF(AB4:AB64,"SINH")</f>
        <v>0</v>
      </c>
      <c r="AC72" s="28">
        <f t="shared" si="6"/>
        <v>0</v>
      </c>
      <c r="AD72" s="28">
        <f t="shared" si="6"/>
        <v>0</v>
      </c>
      <c r="AE72" s="28">
        <f t="shared" si="6"/>
        <v>0</v>
      </c>
      <c r="AF72" s="29">
        <f t="shared" si="6"/>
        <v>0</v>
      </c>
      <c r="AG72" s="26">
        <f t="shared" si="6"/>
        <v>0</v>
      </c>
      <c r="AH72" s="26"/>
      <c r="AI72" s="26"/>
      <c r="AJ72" s="26"/>
      <c r="AK72" s="26"/>
      <c r="AL72" s="26"/>
      <c r="AM72" s="26">
        <f t="shared" si="6"/>
        <v>0</v>
      </c>
      <c r="AN72" s="26">
        <f t="shared" si="6"/>
        <v>0</v>
      </c>
      <c r="AO72" s="26"/>
      <c r="AP72" s="26"/>
      <c r="AQ72" s="26">
        <f t="shared" si="6"/>
        <v>0</v>
      </c>
      <c r="AR72" s="26">
        <f t="shared" si="6"/>
        <v>0</v>
      </c>
      <c r="AS72" s="26">
        <f t="shared" si="6"/>
        <v>0</v>
      </c>
    </row>
    <row r="73" spans="1:45" ht="20.25" hidden="1" customHeight="1">
      <c r="A73" s="18"/>
      <c r="B73" s="27" t="s">
        <v>12</v>
      </c>
      <c r="C73" s="9"/>
      <c r="D73" s="28">
        <f>COUNTIF(D4:D64,"SỬ")</f>
        <v>0</v>
      </c>
      <c r="E73" s="28">
        <f t="shared" ref="E73:AS73" si="7">COUNTIF(E4:E64,"SỬ")</f>
        <v>0</v>
      </c>
      <c r="F73" s="28">
        <f t="shared" si="7"/>
        <v>0</v>
      </c>
      <c r="G73" s="28">
        <f t="shared" si="7"/>
        <v>0</v>
      </c>
      <c r="H73" s="28">
        <f t="shared" si="7"/>
        <v>0</v>
      </c>
      <c r="I73" s="28">
        <f t="shared" si="7"/>
        <v>0</v>
      </c>
      <c r="J73" s="28">
        <f t="shared" si="7"/>
        <v>0</v>
      </c>
      <c r="K73" s="28"/>
      <c r="L73" s="28"/>
      <c r="M73" s="28"/>
      <c r="N73" s="28"/>
      <c r="O73" s="28"/>
      <c r="P73" s="28"/>
      <c r="Q73" s="28"/>
      <c r="R73" s="28"/>
      <c r="S73" s="28"/>
      <c r="T73" s="28">
        <f t="shared" si="7"/>
        <v>0</v>
      </c>
      <c r="U73" s="28">
        <f t="shared" si="7"/>
        <v>0</v>
      </c>
      <c r="V73" s="28">
        <f t="shared" si="7"/>
        <v>0</v>
      </c>
      <c r="W73" s="28">
        <f t="shared" si="7"/>
        <v>0</v>
      </c>
      <c r="X73" s="28">
        <f t="shared" si="7"/>
        <v>0</v>
      </c>
      <c r="Y73" s="28">
        <f>COUNTIF(Y4:Y64,"SỬ")</f>
        <v>0</v>
      </c>
      <c r="Z73" s="28">
        <f>COUNTIF(Z4:Z64,"SỬ")</f>
        <v>0</v>
      </c>
      <c r="AA73" s="28">
        <f>COUNTIF(AA4:AA64,"SỬ")</f>
        <v>0</v>
      </c>
      <c r="AB73" s="28">
        <f>COUNTIF(AB4:AB64,"SỬ")</f>
        <v>0</v>
      </c>
      <c r="AC73" s="28">
        <f t="shared" si="7"/>
        <v>0</v>
      </c>
      <c r="AD73" s="28">
        <f>COUNTIF(AD4:AD64,"SỬ")</f>
        <v>0</v>
      </c>
      <c r="AE73" s="28">
        <f t="shared" si="7"/>
        <v>0</v>
      </c>
      <c r="AF73" s="29">
        <f t="shared" si="7"/>
        <v>0</v>
      </c>
      <c r="AG73" s="26">
        <f t="shared" si="7"/>
        <v>0</v>
      </c>
      <c r="AH73" s="26"/>
      <c r="AI73" s="26"/>
      <c r="AJ73" s="26"/>
      <c r="AK73" s="26"/>
      <c r="AL73" s="26"/>
      <c r="AM73" s="26">
        <f t="shared" si="7"/>
        <v>0</v>
      </c>
      <c r="AN73" s="26">
        <f t="shared" si="7"/>
        <v>0</v>
      </c>
      <c r="AO73" s="26"/>
      <c r="AP73" s="26"/>
      <c r="AQ73" s="26">
        <f t="shared" si="7"/>
        <v>0</v>
      </c>
      <c r="AR73" s="26">
        <f t="shared" si="7"/>
        <v>0</v>
      </c>
      <c r="AS73" s="26">
        <f t="shared" si="7"/>
        <v>0</v>
      </c>
    </row>
    <row r="74" spans="1:45" ht="20.25" hidden="1" customHeight="1">
      <c r="A74" s="18"/>
      <c r="B74" s="27" t="s">
        <v>15</v>
      </c>
      <c r="C74" s="9"/>
      <c r="D74" s="28">
        <f>COUNTIF(D4:D64,"ĐỊA")</f>
        <v>0</v>
      </c>
      <c r="E74" s="28">
        <f t="shared" ref="E74:AS74" si="8">COUNTIF(E4:E64,"ĐỊA")</f>
        <v>0</v>
      </c>
      <c r="F74" s="28">
        <f t="shared" si="8"/>
        <v>0</v>
      </c>
      <c r="G74" s="28">
        <f t="shared" si="8"/>
        <v>0</v>
      </c>
      <c r="H74" s="28">
        <f t="shared" si="8"/>
        <v>0</v>
      </c>
      <c r="I74" s="28">
        <f t="shared" si="8"/>
        <v>0</v>
      </c>
      <c r="J74" s="28">
        <f t="shared" si="8"/>
        <v>0</v>
      </c>
      <c r="K74" s="28"/>
      <c r="L74" s="28"/>
      <c r="M74" s="28"/>
      <c r="N74" s="28"/>
      <c r="O74" s="28"/>
      <c r="P74" s="28"/>
      <c r="Q74" s="28"/>
      <c r="R74" s="28"/>
      <c r="S74" s="28"/>
      <c r="T74" s="28">
        <f t="shared" si="8"/>
        <v>0</v>
      </c>
      <c r="U74" s="28">
        <f t="shared" si="8"/>
        <v>0</v>
      </c>
      <c r="V74" s="28">
        <f t="shared" si="8"/>
        <v>0</v>
      </c>
      <c r="W74" s="28">
        <f t="shared" si="8"/>
        <v>0</v>
      </c>
      <c r="X74" s="28">
        <f t="shared" si="8"/>
        <v>0</v>
      </c>
      <c r="Y74" s="28">
        <f>COUNTIF(Y4:Y64,"ĐỊA")</f>
        <v>0</v>
      </c>
      <c r="Z74" s="28">
        <f>COUNTIF(Z4:Z64,"ĐỊA")</f>
        <v>0</v>
      </c>
      <c r="AA74" s="28">
        <f>COUNTIF(AA4:AA64,"ĐỊA")</f>
        <v>0</v>
      </c>
      <c r="AB74" s="28">
        <f>COUNTIF(AB4:AB64,"ĐỊA")</f>
        <v>0</v>
      </c>
      <c r="AC74" s="28">
        <f t="shared" si="8"/>
        <v>0</v>
      </c>
      <c r="AD74" s="28">
        <f t="shared" si="8"/>
        <v>0</v>
      </c>
      <c r="AE74" s="28">
        <f t="shared" si="8"/>
        <v>0</v>
      </c>
      <c r="AF74" s="29">
        <f t="shared" si="8"/>
        <v>0</v>
      </c>
      <c r="AG74" s="26">
        <f t="shared" si="8"/>
        <v>0</v>
      </c>
      <c r="AH74" s="26"/>
      <c r="AI74" s="26"/>
      <c r="AJ74" s="26"/>
      <c r="AK74" s="26"/>
      <c r="AL74" s="26"/>
      <c r="AM74" s="26">
        <f t="shared" si="8"/>
        <v>0</v>
      </c>
      <c r="AN74" s="26">
        <f t="shared" si="8"/>
        <v>0</v>
      </c>
      <c r="AO74" s="26"/>
      <c r="AP74" s="26"/>
      <c r="AQ74" s="26">
        <f t="shared" si="8"/>
        <v>0</v>
      </c>
      <c r="AR74" s="26">
        <f t="shared" si="8"/>
        <v>0</v>
      </c>
      <c r="AS74" s="26">
        <f t="shared" si="8"/>
        <v>0</v>
      </c>
    </row>
    <row r="75" spans="1:45" ht="20.25" hidden="1" customHeight="1">
      <c r="A75" s="18"/>
      <c r="B75" s="27" t="s">
        <v>11</v>
      </c>
      <c r="C75" s="9"/>
      <c r="D75" s="28">
        <f>COUNTIF(D4:D64,"C.NGHỆ")</f>
        <v>0</v>
      </c>
      <c r="E75" s="28">
        <f t="shared" ref="E75:AS75" si="9">COUNTIF(E4:E64,"C.NGHỆ")</f>
        <v>0</v>
      </c>
      <c r="F75" s="28">
        <f t="shared" si="9"/>
        <v>0</v>
      </c>
      <c r="G75" s="28">
        <f t="shared" si="9"/>
        <v>0</v>
      </c>
      <c r="H75" s="28">
        <f t="shared" si="9"/>
        <v>0</v>
      </c>
      <c r="I75" s="28">
        <f t="shared" si="9"/>
        <v>0</v>
      </c>
      <c r="J75" s="28">
        <f t="shared" si="9"/>
        <v>0</v>
      </c>
      <c r="K75" s="28"/>
      <c r="L75" s="28"/>
      <c r="M75" s="28"/>
      <c r="N75" s="28"/>
      <c r="O75" s="28"/>
      <c r="P75" s="28"/>
      <c r="Q75" s="28"/>
      <c r="R75" s="28"/>
      <c r="S75" s="28"/>
      <c r="T75" s="28">
        <f t="shared" si="9"/>
        <v>0</v>
      </c>
      <c r="U75" s="28">
        <f t="shared" si="9"/>
        <v>0</v>
      </c>
      <c r="V75" s="28">
        <f t="shared" si="9"/>
        <v>0</v>
      </c>
      <c r="W75" s="28">
        <f t="shared" si="9"/>
        <v>0</v>
      </c>
      <c r="X75" s="28">
        <f t="shared" si="9"/>
        <v>0</v>
      </c>
      <c r="Y75" s="28">
        <f>COUNTIF(Y4:Y64,"C.NGHỆ")</f>
        <v>0</v>
      </c>
      <c r="Z75" s="28">
        <f>COUNTIF(Z4:Z64,"C.NGHỆ")</f>
        <v>0</v>
      </c>
      <c r="AA75" s="28">
        <f>COUNTIF(AA4:AA64,"C.NGHỆ")</f>
        <v>0</v>
      </c>
      <c r="AB75" s="28">
        <f>COUNTIF(AB4:AB64,"C.NGHỆ")</f>
        <v>0</v>
      </c>
      <c r="AC75" s="28">
        <f t="shared" si="9"/>
        <v>0</v>
      </c>
      <c r="AD75" s="28">
        <f t="shared" si="9"/>
        <v>0</v>
      </c>
      <c r="AE75" s="28">
        <f t="shared" si="9"/>
        <v>0</v>
      </c>
      <c r="AF75" s="29">
        <f t="shared" si="9"/>
        <v>0</v>
      </c>
      <c r="AG75" s="26">
        <f t="shared" si="9"/>
        <v>0</v>
      </c>
      <c r="AH75" s="26"/>
      <c r="AI75" s="26"/>
      <c r="AJ75" s="26"/>
      <c r="AK75" s="26"/>
      <c r="AL75" s="26"/>
      <c r="AM75" s="26">
        <f t="shared" si="9"/>
        <v>0</v>
      </c>
      <c r="AN75" s="26">
        <f t="shared" si="9"/>
        <v>0</v>
      </c>
      <c r="AO75" s="26"/>
      <c r="AP75" s="26"/>
      <c r="AQ75" s="26">
        <f t="shared" si="9"/>
        <v>0</v>
      </c>
      <c r="AR75" s="26">
        <f t="shared" si="9"/>
        <v>0</v>
      </c>
      <c r="AS75" s="26">
        <f t="shared" si="9"/>
        <v>0</v>
      </c>
    </row>
    <row r="76" spans="1:45" ht="20.25" hidden="1" customHeight="1">
      <c r="A76" s="18"/>
      <c r="B76" s="27" t="s">
        <v>17</v>
      </c>
      <c r="C76" s="9"/>
      <c r="D76" s="28">
        <f>COUNTIF(D4:D64,"NHẠC")</f>
        <v>0</v>
      </c>
      <c r="E76" s="28">
        <f t="shared" ref="E76:AS76" si="10">COUNTIF(E4:E64,"NHẠC")</f>
        <v>0</v>
      </c>
      <c r="F76" s="28">
        <f t="shared" si="10"/>
        <v>0</v>
      </c>
      <c r="G76" s="28">
        <f t="shared" si="10"/>
        <v>0</v>
      </c>
      <c r="H76" s="28">
        <f t="shared" si="10"/>
        <v>0</v>
      </c>
      <c r="I76" s="28">
        <f t="shared" si="10"/>
        <v>0</v>
      </c>
      <c r="J76" s="28">
        <f t="shared" si="10"/>
        <v>0</v>
      </c>
      <c r="K76" s="28"/>
      <c r="L76" s="28"/>
      <c r="M76" s="28"/>
      <c r="N76" s="28"/>
      <c r="O76" s="28"/>
      <c r="P76" s="28"/>
      <c r="Q76" s="28"/>
      <c r="R76" s="28"/>
      <c r="S76" s="28"/>
      <c r="T76" s="28">
        <f t="shared" si="10"/>
        <v>0</v>
      </c>
      <c r="U76" s="28">
        <f t="shared" si="10"/>
        <v>0</v>
      </c>
      <c r="V76" s="28">
        <f t="shared" si="10"/>
        <v>0</v>
      </c>
      <c r="W76" s="28">
        <f t="shared" si="10"/>
        <v>0</v>
      </c>
      <c r="X76" s="28">
        <f t="shared" si="10"/>
        <v>0</v>
      </c>
      <c r="Y76" s="28">
        <f>COUNTIF(Y4:Y64,"NHẠC")</f>
        <v>0</v>
      </c>
      <c r="Z76" s="28">
        <f>COUNTIF(Z4:Z64,"NHẠC")</f>
        <v>0</v>
      </c>
      <c r="AA76" s="28">
        <f>COUNTIF(AA4:AA64,"NHẠC")</f>
        <v>0</v>
      </c>
      <c r="AB76" s="28">
        <f>COUNTIF(AB4:AB64,"NHẠC")</f>
        <v>0</v>
      </c>
      <c r="AC76" s="28">
        <f t="shared" si="10"/>
        <v>0</v>
      </c>
      <c r="AD76" s="28">
        <f t="shared" si="10"/>
        <v>0</v>
      </c>
      <c r="AE76" s="28">
        <f t="shared" si="10"/>
        <v>0</v>
      </c>
      <c r="AF76" s="29">
        <f t="shared" si="10"/>
        <v>0</v>
      </c>
      <c r="AG76" s="26">
        <f t="shared" si="10"/>
        <v>0</v>
      </c>
      <c r="AH76" s="26"/>
      <c r="AI76" s="26"/>
      <c r="AJ76" s="26"/>
      <c r="AK76" s="26"/>
      <c r="AL76" s="26"/>
      <c r="AM76" s="26">
        <f t="shared" si="10"/>
        <v>0</v>
      </c>
      <c r="AN76" s="26">
        <f t="shared" si="10"/>
        <v>0</v>
      </c>
      <c r="AO76" s="26"/>
      <c r="AP76" s="26"/>
      <c r="AQ76" s="26">
        <f t="shared" si="10"/>
        <v>0</v>
      </c>
      <c r="AR76" s="26">
        <f t="shared" si="10"/>
        <v>0</v>
      </c>
      <c r="AS76" s="26">
        <f t="shared" si="10"/>
        <v>0</v>
      </c>
    </row>
    <row r="77" spans="1:45" ht="20.25" hidden="1" customHeight="1">
      <c r="A77" s="18"/>
      <c r="B77" s="27" t="s">
        <v>18</v>
      </c>
      <c r="C77" s="9"/>
      <c r="D77" s="28">
        <f>COUNTIF(D4:D64,"HỌA")</f>
        <v>0</v>
      </c>
      <c r="E77" s="28">
        <f t="shared" ref="E77:AS77" si="11">COUNTIF(E4:E64,"HỌA")</f>
        <v>0</v>
      </c>
      <c r="F77" s="28">
        <f t="shared" si="11"/>
        <v>0</v>
      </c>
      <c r="G77" s="28">
        <f t="shared" si="11"/>
        <v>0</v>
      </c>
      <c r="H77" s="28">
        <f t="shared" si="11"/>
        <v>0</v>
      </c>
      <c r="I77" s="28">
        <f t="shared" si="11"/>
        <v>0</v>
      </c>
      <c r="J77" s="28">
        <f t="shared" si="11"/>
        <v>0</v>
      </c>
      <c r="K77" s="28"/>
      <c r="L77" s="28"/>
      <c r="M77" s="28"/>
      <c r="N77" s="28"/>
      <c r="O77" s="28"/>
      <c r="P77" s="28"/>
      <c r="Q77" s="28"/>
      <c r="R77" s="28"/>
      <c r="S77" s="28"/>
      <c r="T77" s="28">
        <f t="shared" si="11"/>
        <v>0</v>
      </c>
      <c r="U77" s="28">
        <f t="shared" si="11"/>
        <v>0</v>
      </c>
      <c r="V77" s="28">
        <f t="shared" si="11"/>
        <v>0</v>
      </c>
      <c r="W77" s="28">
        <f t="shared" si="11"/>
        <v>0</v>
      </c>
      <c r="X77" s="28">
        <f t="shared" si="11"/>
        <v>0</v>
      </c>
      <c r="Y77" s="28">
        <f>COUNTIF(Y4:Y64,"HỌA")</f>
        <v>0</v>
      </c>
      <c r="Z77" s="28">
        <f>COUNTIF(Z4:Z64,"HỌA")</f>
        <v>0</v>
      </c>
      <c r="AA77" s="28">
        <f>COUNTIF(AA4:AA64,"HỌA")</f>
        <v>0</v>
      </c>
      <c r="AB77" s="28">
        <f>COUNTIF(AB4:AB64,"HỌA")</f>
        <v>0</v>
      </c>
      <c r="AC77" s="28">
        <f t="shared" si="11"/>
        <v>0</v>
      </c>
      <c r="AD77" s="28">
        <f>COUNTIF(AD4:AD64,"HỌA")</f>
        <v>0</v>
      </c>
      <c r="AE77" s="28">
        <f t="shared" si="11"/>
        <v>0</v>
      </c>
      <c r="AF77" s="29">
        <f t="shared" si="11"/>
        <v>0</v>
      </c>
      <c r="AG77" s="26">
        <f t="shared" si="11"/>
        <v>0</v>
      </c>
      <c r="AH77" s="26"/>
      <c r="AI77" s="26"/>
      <c r="AJ77" s="26"/>
      <c r="AK77" s="26"/>
      <c r="AL77" s="26"/>
      <c r="AM77" s="26">
        <f t="shared" si="11"/>
        <v>0</v>
      </c>
      <c r="AN77" s="26">
        <f t="shared" si="11"/>
        <v>0</v>
      </c>
      <c r="AO77" s="26"/>
      <c r="AP77" s="26"/>
      <c r="AQ77" s="26">
        <f t="shared" si="11"/>
        <v>0</v>
      </c>
      <c r="AR77" s="26">
        <f t="shared" si="11"/>
        <v>0</v>
      </c>
      <c r="AS77" s="26">
        <f t="shared" si="11"/>
        <v>0</v>
      </c>
    </row>
    <row r="78" spans="1:45" ht="20.25" hidden="1" customHeight="1">
      <c r="A78" s="18"/>
      <c r="B78" s="27" t="s">
        <v>22</v>
      </c>
      <c r="C78" s="9"/>
      <c r="D78" s="28">
        <f>COUNTIF(D4:D64,"TD")</f>
        <v>0</v>
      </c>
      <c r="E78" s="28">
        <f t="shared" ref="E78:AS78" si="12">COUNTIF(E4:E64,"TD")</f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I78" s="28">
        <f t="shared" si="12"/>
        <v>0</v>
      </c>
      <c r="J78" s="28">
        <f t="shared" si="12"/>
        <v>0</v>
      </c>
      <c r="K78" s="28"/>
      <c r="L78" s="28"/>
      <c r="M78" s="28"/>
      <c r="N78" s="28"/>
      <c r="O78" s="28"/>
      <c r="P78" s="28"/>
      <c r="Q78" s="28"/>
      <c r="R78" s="28"/>
      <c r="S78" s="28"/>
      <c r="T78" s="28">
        <f t="shared" si="12"/>
        <v>0</v>
      </c>
      <c r="U78" s="28">
        <f t="shared" si="12"/>
        <v>0</v>
      </c>
      <c r="V78" s="28">
        <f t="shared" si="12"/>
        <v>0</v>
      </c>
      <c r="W78" s="28">
        <f t="shared" si="12"/>
        <v>0</v>
      </c>
      <c r="X78" s="28">
        <f t="shared" si="12"/>
        <v>0</v>
      </c>
      <c r="Y78" s="28">
        <f t="shared" si="12"/>
        <v>0</v>
      </c>
      <c r="Z78" s="28">
        <f t="shared" si="12"/>
        <v>0</v>
      </c>
      <c r="AA78" s="28">
        <f t="shared" si="12"/>
        <v>0</v>
      </c>
      <c r="AB78" s="28">
        <f t="shared" si="12"/>
        <v>0</v>
      </c>
      <c r="AC78" s="28">
        <f t="shared" si="12"/>
        <v>0</v>
      </c>
      <c r="AD78" s="28">
        <f t="shared" si="12"/>
        <v>0</v>
      </c>
      <c r="AE78" s="28">
        <f t="shared" si="12"/>
        <v>0</v>
      </c>
      <c r="AF78" s="29">
        <f t="shared" si="12"/>
        <v>0</v>
      </c>
      <c r="AG78" s="26">
        <f t="shared" si="12"/>
        <v>0</v>
      </c>
      <c r="AH78" s="26"/>
      <c r="AI78" s="26"/>
      <c r="AJ78" s="26"/>
      <c r="AK78" s="26"/>
      <c r="AL78" s="26"/>
      <c r="AM78" s="26">
        <f t="shared" si="12"/>
        <v>0</v>
      </c>
      <c r="AN78" s="26">
        <f t="shared" si="12"/>
        <v>0</v>
      </c>
      <c r="AO78" s="26"/>
      <c r="AP78" s="26"/>
      <c r="AQ78" s="26">
        <f t="shared" si="12"/>
        <v>0</v>
      </c>
      <c r="AR78" s="26">
        <f t="shared" si="12"/>
        <v>0</v>
      </c>
      <c r="AS78" s="26">
        <f t="shared" si="12"/>
        <v>0</v>
      </c>
    </row>
    <row r="79" spans="1:45" ht="20.25" hidden="1" customHeight="1">
      <c r="A79" s="18"/>
      <c r="B79" s="30" t="s">
        <v>19</v>
      </c>
      <c r="C79" s="9"/>
      <c r="D79" s="31">
        <f>COUNTIF(D4:D64,"PHÁP")</f>
        <v>0</v>
      </c>
      <c r="E79" s="31">
        <f t="shared" ref="E79:AS79" si="13">COUNTIF(E4:E64,"PHÁP")</f>
        <v>0</v>
      </c>
      <c r="F79" s="31">
        <f t="shared" si="13"/>
        <v>0</v>
      </c>
      <c r="G79" s="31">
        <f t="shared" si="13"/>
        <v>0</v>
      </c>
      <c r="H79" s="31">
        <f t="shared" si="13"/>
        <v>0</v>
      </c>
      <c r="I79" s="31">
        <f t="shared" si="13"/>
        <v>0</v>
      </c>
      <c r="J79" s="31">
        <f t="shared" si="13"/>
        <v>0</v>
      </c>
      <c r="K79" s="31"/>
      <c r="L79" s="31"/>
      <c r="M79" s="31"/>
      <c r="N79" s="31"/>
      <c r="O79" s="31"/>
      <c r="P79" s="31"/>
      <c r="Q79" s="31"/>
      <c r="R79" s="31"/>
      <c r="S79" s="31"/>
      <c r="T79" s="31">
        <f t="shared" si="13"/>
        <v>0</v>
      </c>
      <c r="U79" s="31">
        <f t="shared" si="13"/>
        <v>0</v>
      </c>
      <c r="V79" s="31">
        <f t="shared" si="13"/>
        <v>0</v>
      </c>
      <c r="W79" s="31">
        <f t="shared" si="13"/>
        <v>0</v>
      </c>
      <c r="X79" s="32">
        <f t="shared" si="13"/>
        <v>0</v>
      </c>
      <c r="Y79" s="31">
        <f>COUNTIF(Y4:Y64,"PHÁP")</f>
        <v>0</v>
      </c>
      <c r="Z79" s="31">
        <f>COUNTIF(Z4:Z64,"PHÁP")</f>
        <v>0</v>
      </c>
      <c r="AA79" s="31">
        <f>COUNTIF(AA4:AA64,"PHÁP")</f>
        <v>0</v>
      </c>
      <c r="AB79" s="31">
        <f>COUNTIF(AB4:AB64,"PHÁP")</f>
        <v>0</v>
      </c>
      <c r="AC79" s="32">
        <f t="shared" si="13"/>
        <v>0</v>
      </c>
      <c r="AD79" s="32">
        <f t="shared" si="13"/>
        <v>0</v>
      </c>
      <c r="AE79" s="31">
        <f t="shared" si="13"/>
        <v>0</v>
      </c>
      <c r="AF79" s="33">
        <f t="shared" si="13"/>
        <v>0</v>
      </c>
      <c r="AG79" s="26">
        <f t="shared" si="13"/>
        <v>0</v>
      </c>
      <c r="AH79" s="26"/>
      <c r="AI79" s="26"/>
      <c r="AJ79" s="26"/>
      <c r="AK79" s="26"/>
      <c r="AL79" s="26"/>
      <c r="AM79" s="26">
        <f t="shared" si="13"/>
        <v>0</v>
      </c>
      <c r="AN79" s="26">
        <f t="shared" si="13"/>
        <v>0</v>
      </c>
      <c r="AO79" s="26"/>
      <c r="AP79" s="26"/>
      <c r="AQ79" s="26">
        <f t="shared" si="13"/>
        <v>0</v>
      </c>
      <c r="AR79" s="26">
        <f t="shared" si="13"/>
        <v>0</v>
      </c>
      <c r="AS79" s="26">
        <f t="shared" si="13"/>
        <v>0</v>
      </c>
    </row>
    <row r="80" spans="1:45" ht="20.25" customHeight="1">
      <c r="A80" s="18"/>
      <c r="B80" s="9"/>
      <c r="C80" s="9"/>
      <c r="D80" s="9"/>
      <c r="E80" s="19"/>
      <c r="F80" s="19"/>
      <c r="G80" s="19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 ht="20.25" customHeight="1">
      <c r="A81" s="18"/>
      <c r="B81" s="9"/>
      <c r="C81" s="9"/>
      <c r="D81" s="9"/>
      <c r="E81" s="19"/>
      <c r="F81" s="19"/>
      <c r="G81" s="19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 ht="15.5"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spans="1:45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sheetProtection selectLockedCells="1"/>
  <autoFilter ref="A3:AS86" xr:uid="{00000000-0009-0000-0000-000004000000}">
    <filterColumn colId="3" showButton="0"/>
    <filterColumn colId="4" showButton="0"/>
    <filterColumn colId="5" showButton="0"/>
    <filterColumn colId="6" showButton="0"/>
  </autoFilter>
  <mergeCells count="67">
    <mergeCell ref="B46:B47"/>
    <mergeCell ref="B48:B49"/>
    <mergeCell ref="B50:B51"/>
    <mergeCell ref="B52:B53"/>
    <mergeCell ref="B56:B57"/>
    <mergeCell ref="B32:B33"/>
    <mergeCell ref="B36:B37"/>
    <mergeCell ref="B38:B39"/>
    <mergeCell ref="B40:B41"/>
    <mergeCell ref="B42:B43"/>
    <mergeCell ref="B20:B21"/>
    <mergeCell ref="B22:B23"/>
    <mergeCell ref="B26:B27"/>
    <mergeCell ref="B28:B29"/>
    <mergeCell ref="B30:B31"/>
    <mergeCell ref="B8:B9"/>
    <mergeCell ref="B10:B11"/>
    <mergeCell ref="B12:B13"/>
    <mergeCell ref="B16:B17"/>
    <mergeCell ref="B18:B19"/>
    <mergeCell ref="A54:A63"/>
    <mergeCell ref="A4:A13"/>
    <mergeCell ref="A14:A23"/>
    <mergeCell ref="A24:A33"/>
    <mergeCell ref="A34:A43"/>
    <mergeCell ref="A44:A53"/>
    <mergeCell ref="C20:C21"/>
    <mergeCell ref="C22:C23"/>
    <mergeCell ref="C4:C5"/>
    <mergeCell ref="C6:C7"/>
    <mergeCell ref="C8:C9"/>
    <mergeCell ref="C10:C11"/>
    <mergeCell ref="C12:C13"/>
    <mergeCell ref="C18:C19"/>
    <mergeCell ref="C62:C63"/>
    <mergeCell ref="C48:C49"/>
    <mergeCell ref="C50:C51"/>
    <mergeCell ref="C52:C53"/>
    <mergeCell ref="B54:B55"/>
    <mergeCell ref="C54:C55"/>
    <mergeCell ref="C56:C57"/>
    <mergeCell ref="C60:C61"/>
    <mergeCell ref="B58:B59"/>
    <mergeCell ref="B60:B61"/>
    <mergeCell ref="B62:B63"/>
    <mergeCell ref="C58:C59"/>
    <mergeCell ref="C38:C39"/>
    <mergeCell ref="C40:C41"/>
    <mergeCell ref="C42:C43"/>
    <mergeCell ref="C32:C33"/>
    <mergeCell ref="C34:C35"/>
    <mergeCell ref="C44:C45"/>
    <mergeCell ref="A2:AS2"/>
    <mergeCell ref="B6:B7"/>
    <mergeCell ref="C46:C47"/>
    <mergeCell ref="C36:C37"/>
    <mergeCell ref="B24:B25"/>
    <mergeCell ref="C24:C25"/>
    <mergeCell ref="C26:C27"/>
    <mergeCell ref="C28:C29"/>
    <mergeCell ref="C30:C31"/>
    <mergeCell ref="B4:B5"/>
    <mergeCell ref="B14:B15"/>
    <mergeCell ref="C14:C15"/>
    <mergeCell ref="B44:B45"/>
    <mergeCell ref="B34:B35"/>
    <mergeCell ref="C16:C17"/>
  </mergeCells>
  <phoneticPr fontId="0" type="noConversion"/>
  <conditionalFormatting sqref="A7">
    <cfRule type="duplicateValues" dxfId="2311" priority="21007"/>
    <cfRule type="duplicateValues" dxfId="2310" priority="21006"/>
  </conditionalFormatting>
  <conditionalFormatting sqref="A9">
    <cfRule type="duplicateValues" dxfId="2309" priority="21009"/>
    <cfRule type="duplicateValues" dxfId="2308" priority="21008"/>
  </conditionalFormatting>
  <conditionalFormatting sqref="A11">
    <cfRule type="duplicateValues" dxfId="2307" priority="21011"/>
    <cfRule type="duplicateValues" dxfId="2306" priority="21010"/>
  </conditionalFormatting>
  <conditionalFormatting sqref="A13">
    <cfRule type="duplicateValues" dxfId="2305" priority="21018"/>
  </conditionalFormatting>
  <conditionalFormatting sqref="A15">
    <cfRule type="duplicateValues" dxfId="2304" priority="21019"/>
  </conditionalFormatting>
  <conditionalFormatting sqref="A17">
    <cfRule type="duplicateValues" dxfId="2303" priority="20989"/>
    <cfRule type="duplicateValues" dxfId="2302" priority="20990"/>
    <cfRule type="duplicateValues" dxfId="2301" priority="20991"/>
    <cfRule type="duplicateValues" dxfId="2300" priority="20882" stopIfTrue="1"/>
    <cfRule type="duplicateValues" dxfId="2299" priority="20992"/>
    <cfRule type="duplicateValues" dxfId="2298" priority="20993"/>
  </conditionalFormatting>
  <conditionalFormatting sqref="A19">
    <cfRule type="duplicateValues" dxfId="2297" priority="20883" stopIfTrue="1"/>
  </conditionalFormatting>
  <conditionalFormatting sqref="A21">
    <cfRule type="duplicateValues" dxfId="2296" priority="20884" stopIfTrue="1"/>
    <cfRule type="duplicateValues" dxfId="2295" priority="20881" stopIfTrue="1"/>
  </conditionalFormatting>
  <conditionalFormatting sqref="A25">
    <cfRule type="duplicateValues" dxfId="2294" priority="20885" stopIfTrue="1"/>
    <cfRule type="duplicateValues" dxfId="2293" priority="21012"/>
  </conditionalFormatting>
  <conditionalFormatting sqref="A27">
    <cfRule type="duplicateValues" dxfId="2292" priority="20886" stopIfTrue="1"/>
    <cfRule type="duplicateValues" dxfId="2291" priority="21013"/>
  </conditionalFormatting>
  <conditionalFormatting sqref="A29">
    <cfRule type="duplicateValues" dxfId="2290" priority="21005"/>
    <cfRule type="duplicateValues" dxfId="2289" priority="21004"/>
    <cfRule type="duplicateValues" dxfId="2288" priority="20887" stopIfTrue="1"/>
    <cfRule type="duplicateValues" dxfId="2287" priority="20888" stopIfTrue="1"/>
  </conditionalFormatting>
  <conditionalFormatting sqref="A31">
    <cfRule type="duplicateValues" dxfId="2286" priority="20889" stopIfTrue="1"/>
    <cfRule type="duplicateValues" dxfId="2285" priority="21014"/>
    <cfRule type="duplicateValues" dxfId="2284" priority="20890" stopIfTrue="1"/>
  </conditionalFormatting>
  <conditionalFormatting sqref="A33">
    <cfRule type="duplicateValues" dxfId="2283" priority="20891" stopIfTrue="1"/>
  </conditionalFormatting>
  <conditionalFormatting sqref="A35">
    <cfRule type="duplicateValues" dxfId="2282" priority="21015"/>
    <cfRule type="duplicateValues" dxfId="2281" priority="20892" stopIfTrue="1"/>
  </conditionalFormatting>
  <conditionalFormatting sqref="A37">
    <cfRule type="duplicateValues" dxfId="2280" priority="21003"/>
    <cfRule type="duplicateValues" dxfId="2279" priority="21002"/>
    <cfRule type="duplicateValues" dxfId="2278" priority="20893" stopIfTrue="1"/>
  </conditionalFormatting>
  <conditionalFormatting sqref="A39">
    <cfRule type="duplicateValues" dxfId="2277" priority="20894" stopIfTrue="1"/>
    <cfRule type="duplicateValues" dxfId="2276" priority="21016"/>
  </conditionalFormatting>
  <conditionalFormatting sqref="A41">
    <cfRule type="duplicateValues" dxfId="2275" priority="20895" stopIfTrue="1"/>
  </conditionalFormatting>
  <conditionalFormatting sqref="A43">
    <cfRule type="duplicateValues" dxfId="2274" priority="20896" stopIfTrue="1"/>
  </conditionalFormatting>
  <conditionalFormatting sqref="A45">
    <cfRule type="duplicateValues" dxfId="2273" priority="20897" stopIfTrue="1"/>
  </conditionalFormatting>
  <conditionalFormatting sqref="A47">
    <cfRule type="duplicateValues" dxfId="2272" priority="20898" stopIfTrue="1"/>
    <cfRule type="duplicateValues" dxfId="2271" priority="20994"/>
  </conditionalFormatting>
  <conditionalFormatting sqref="A49">
    <cfRule type="duplicateValues" dxfId="2270" priority="20900" stopIfTrue="1"/>
    <cfRule type="duplicateValues" dxfId="2269" priority="20899" stopIfTrue="1"/>
  </conditionalFormatting>
  <conditionalFormatting sqref="A51">
    <cfRule type="duplicateValues" dxfId="2268" priority="20901" stopIfTrue="1"/>
  </conditionalFormatting>
  <conditionalFormatting sqref="A53">
    <cfRule type="duplicateValues" dxfId="2267" priority="21001"/>
    <cfRule type="duplicateValues" dxfId="2266" priority="20902" stopIfTrue="1"/>
  </conditionalFormatting>
  <conditionalFormatting sqref="A55">
    <cfRule type="duplicateValues" dxfId="2265" priority="21000"/>
    <cfRule type="duplicateValues" dxfId="2264" priority="20903" stopIfTrue="1"/>
  </conditionalFormatting>
  <conditionalFormatting sqref="A57">
    <cfRule type="duplicateValues" dxfId="2263" priority="20999"/>
    <cfRule type="duplicateValues" dxfId="2262" priority="20904" stopIfTrue="1"/>
  </conditionalFormatting>
  <conditionalFormatting sqref="A59">
    <cfRule type="duplicateValues" dxfId="2261" priority="20905" stopIfTrue="1"/>
    <cfRule type="duplicateValues" dxfId="2260" priority="20906" stopIfTrue="1"/>
    <cfRule type="duplicateValues" dxfId="2259" priority="20997"/>
    <cfRule type="duplicateValues" dxfId="2258" priority="20998"/>
  </conditionalFormatting>
  <conditionalFormatting sqref="A61">
    <cfRule type="duplicateValues" dxfId="2257" priority="20907" stopIfTrue="1"/>
    <cfRule type="duplicateValues" dxfId="2256" priority="20996"/>
  </conditionalFormatting>
  <conditionalFormatting sqref="A63">
    <cfRule type="duplicateValues" dxfId="2255" priority="20908" stopIfTrue="1"/>
    <cfRule type="duplicateValues" dxfId="2254" priority="20995"/>
  </conditionalFormatting>
  <conditionalFormatting sqref="A5:B5 AR5:XFD5 D5:AO5">
    <cfRule type="duplicateValues" dxfId="2253" priority="2740"/>
    <cfRule type="duplicateValues" dxfId="2252" priority="2472"/>
    <cfRule type="duplicateValues" dxfId="2251" priority="2209"/>
  </conditionalFormatting>
  <conditionalFormatting sqref="A5:B5 AR5:XFD5 D5:AP5">
    <cfRule type="duplicateValues" dxfId="2250" priority="1927"/>
    <cfRule type="duplicateValues" dxfId="2249" priority="1830"/>
  </conditionalFormatting>
  <conditionalFormatting sqref="A5:B5 AT5:XFD5">
    <cfRule type="duplicateValues" dxfId="2248" priority="19098"/>
    <cfRule type="duplicateValues" dxfId="2247" priority="12767"/>
    <cfRule type="duplicateValues" dxfId="2246" priority="3222"/>
    <cfRule type="duplicateValues" dxfId="2245" priority="19161"/>
    <cfRule type="duplicateValues" dxfId="2244" priority="10442"/>
  </conditionalFormatting>
  <conditionalFormatting sqref="A5:B5">
    <cfRule type="duplicateValues" dxfId="2243" priority="21017"/>
  </conditionalFormatting>
  <conditionalFormatting sqref="A7:B7 D7:XFD7">
    <cfRule type="duplicateValues" dxfId="2242" priority="1863"/>
  </conditionalFormatting>
  <conditionalFormatting sqref="A7:B7 G7:AC7 AF7:AO7 AQ7:XFD7 D7:E7">
    <cfRule type="duplicateValues" dxfId="2241" priority="2471"/>
  </conditionalFormatting>
  <conditionalFormatting sqref="A7:B7 L7:AC7 G7:J7 AF7:AO7 AQ7:XFD7 D7:E7">
    <cfRule type="duplicateValues" dxfId="2240" priority="2739"/>
  </conditionalFormatting>
  <conditionalFormatting sqref="A7:B7 AF7:AO7 AQ7:XFD7 D7:AD7">
    <cfRule type="duplicateValues" dxfId="2239" priority="2208"/>
  </conditionalFormatting>
  <conditionalFormatting sqref="A7:B7 AQ7:XFD7 D7:AO7">
    <cfRule type="duplicateValues" dxfId="2238" priority="2060"/>
  </conditionalFormatting>
  <conditionalFormatting sqref="A7:B7 AT7:XFD7 L7 G7:J7 D7:E7">
    <cfRule type="duplicateValues" dxfId="2237" priority="2741"/>
  </conditionalFormatting>
  <conditionalFormatting sqref="A9:B9 D9:XFD9">
    <cfRule type="duplicateValues" dxfId="2236" priority="1921"/>
  </conditionalFormatting>
  <conditionalFormatting sqref="A9:B9 O9:AD9 I9:M9 AF9:AO9 AQ9:XFD9 D9:G9">
    <cfRule type="duplicateValues" dxfId="2235" priority="2470"/>
  </conditionalFormatting>
  <conditionalFormatting sqref="A9:B9 W9:AA9 AC9:AD9 O9:U9 I9:M9 AF9:AO9 AQ9:XFD9 D9:G9">
    <cfRule type="duplicateValues" dxfId="2234" priority="2738"/>
  </conditionalFormatting>
  <conditionalFormatting sqref="A9:B9 AF9:AO9 AQ9:XFD9 D9:AD9">
    <cfRule type="duplicateValues" dxfId="2233" priority="2207"/>
  </conditionalFormatting>
  <conditionalFormatting sqref="A9:B9 AQ9:XFD9 D9:AO9">
    <cfRule type="duplicateValues" dxfId="2232" priority="2072"/>
  </conditionalFormatting>
  <conditionalFormatting sqref="A11:B11 E11:L11 N11:O11 Q11:AF11 AH11:AP11 AS11:XFD11">
    <cfRule type="duplicateValues" dxfId="2231" priority="2469"/>
    <cfRule type="duplicateValues" dxfId="2230" priority="2737"/>
  </conditionalFormatting>
  <conditionalFormatting sqref="A11:B11 N11:O11 Q11:AF11 AH11:AP11 AS11:XFD11 D11:L11">
    <cfRule type="duplicateValues" dxfId="2229" priority="2206"/>
  </conditionalFormatting>
  <conditionalFormatting sqref="A11:B11 Q11:AF11 AH11:AP11 AS11:XFD11 D11:O11">
    <cfRule type="duplicateValues" dxfId="2228" priority="2071"/>
  </conditionalFormatting>
  <conditionalFormatting sqref="A11:B11 AH11:AP11 AS11:XFD11 D11:AF11">
    <cfRule type="duplicateValues" dxfId="2227" priority="2045"/>
    <cfRule type="duplicateValues" dxfId="2226" priority="2044"/>
    <cfRule type="duplicateValues" dxfId="2225" priority="2024"/>
  </conditionalFormatting>
  <conditionalFormatting sqref="A11:B11 AS11:XFD11 D11:AP11">
    <cfRule type="duplicateValues" dxfId="2224" priority="1922"/>
  </conditionalFormatting>
  <conditionalFormatting sqref="A11:B11 AT11:XFD11">
    <cfRule type="duplicateValues" dxfId="2223" priority="3219"/>
  </conditionalFormatting>
  <conditionalFormatting sqref="A13:B13 AR13:XFD13 D13:AP13">
    <cfRule type="duplicateValues" dxfId="2222" priority="2468"/>
    <cfRule type="duplicateValues" dxfId="2221" priority="2205"/>
    <cfRule type="duplicateValues" dxfId="2220" priority="2736"/>
    <cfRule type="duplicateValues" dxfId="2219" priority="2203"/>
  </conditionalFormatting>
  <conditionalFormatting sqref="A15:B15 D15:XFD15">
    <cfRule type="duplicateValues" dxfId="2218" priority="1758"/>
    <cfRule type="duplicateValues" dxfId="2217" priority="1768"/>
  </conditionalFormatting>
  <conditionalFormatting sqref="A15:B15 AK15 AM15:XFD15 D15:AH15">
    <cfRule type="duplicateValues" dxfId="2216" priority="2204"/>
    <cfRule type="duplicateValues" dxfId="2215" priority="2467"/>
    <cfRule type="duplicateValues" dxfId="2214" priority="2735"/>
    <cfRule type="duplicateValues" dxfId="2213" priority="2202"/>
  </conditionalFormatting>
  <conditionalFormatting sqref="A15:B15 AT15:XFD15">
    <cfRule type="duplicateValues" dxfId="2212" priority="19103"/>
    <cfRule type="duplicateValues" dxfId="2211" priority="3217"/>
    <cfRule type="duplicateValues" dxfId="2210" priority="15143"/>
    <cfRule type="duplicateValues" dxfId="2209" priority="10437"/>
    <cfRule type="duplicateValues" dxfId="2208" priority="19156"/>
    <cfRule type="duplicateValues" dxfId="2207" priority="12762"/>
  </conditionalFormatting>
  <conditionalFormatting sqref="A17:B17 D17:XFD17">
    <cfRule type="duplicateValues" dxfId="2206" priority="1367"/>
  </conditionalFormatting>
  <conditionalFormatting sqref="A17:B17 G17:L17 N17:P17 R17:S17 AA17:AM17 V17:Y17 AP17:XFD17 D17">
    <cfRule type="duplicateValues" dxfId="2205" priority="1769"/>
    <cfRule type="duplicateValues" dxfId="2204" priority="1759"/>
    <cfRule type="duplicateValues" dxfId="2203" priority="1757"/>
  </conditionalFormatting>
  <conditionalFormatting sqref="A17:B17 N17:P17 R17:S17 AA17:AM17 V17:Y17 AP17:XFD17 D17:L17">
    <cfRule type="duplicateValues" dxfId="2202" priority="1630"/>
  </conditionalFormatting>
  <conditionalFormatting sqref="A17:B17 R17:S17 AA17:AD17 AK17 O17 G17:H17 W17:X17 AF17:AI17 J17:K17 AM17 AP17:XFD17 D17">
    <cfRule type="duplicateValues" dxfId="2201" priority="2692"/>
  </conditionalFormatting>
  <conditionalFormatting sqref="A17:B17 R17:S17 AA17:AM17 V17:Y17 AP17:XFD17 D17:P17">
    <cfRule type="duplicateValues" dxfId="2200" priority="1608"/>
  </conditionalFormatting>
  <conditionalFormatting sqref="A17:B17 V17:AM17 AP17:XFD17 D17:S17">
    <cfRule type="duplicateValues" dxfId="2199" priority="1576"/>
  </conditionalFormatting>
  <conditionalFormatting sqref="A17:B17 V17:AM17 AP17:XFD17 D17:T17">
    <cfRule type="duplicateValues" dxfId="2198" priority="1534"/>
  </conditionalFormatting>
  <conditionalFormatting sqref="A17:B17 W17:Y17 AF17:AI17 J17:L17 AM17 AK17 G17:H17 N17:P17 R17:S17 AA17:AD17 AP17:XFD17 D17">
    <cfRule type="duplicateValues" dxfId="2197" priority="2201"/>
    <cfRule type="duplicateValues" dxfId="2196" priority="2311"/>
    <cfRule type="duplicateValues" dxfId="2195" priority="2334"/>
  </conditionalFormatting>
  <conditionalFormatting sqref="A17:B17 AA17:AD17 AK17 O17:P17 G17:H17 W17:X17 AF17:AI17 J17:L17 AM17 R17:S17 AP17:XFD17 D17">
    <cfRule type="duplicateValues" dxfId="2194" priority="2466"/>
  </conditionalFormatting>
  <conditionalFormatting sqref="A17:B17 AA17:AM17 V17:Y17 AP17:XFD17 D17:S17">
    <cfRule type="duplicateValues" dxfId="2193" priority="1585"/>
  </conditionalFormatting>
  <conditionalFormatting sqref="A17:B17 AF17:AI17 J17:L17 AM17 AK17 G17:H17 N17:P17 R17:S17 AA17:AD17 V17:Y17 AP17:XFD17 D17">
    <cfRule type="duplicateValues" dxfId="2192" priority="2093"/>
    <cfRule type="duplicateValues" dxfId="2191" priority="2166"/>
    <cfRule type="duplicateValues" dxfId="2190" priority="2070"/>
    <cfRule type="duplicateValues" dxfId="2189" priority="2156"/>
  </conditionalFormatting>
  <conditionalFormatting sqref="A17:B17 AF17:AI17 R17:S17 AA17:AC17 AK17 O17 G17:H17 W17:X17 J17:K17 AM17 AP17:XFD17 D17">
    <cfRule type="duplicateValues" dxfId="2188" priority="2734"/>
  </conditionalFormatting>
  <conditionalFormatting sqref="A17:B17 AK17 O17:P17 G17:H17 W17:Y17 AF17:AI17 J17:L17 AM17 R17:S17 AA17:AD17 AP17:XFD17 D17">
    <cfRule type="duplicateValues" dxfId="2187" priority="2409"/>
  </conditionalFormatting>
  <conditionalFormatting sqref="A17:B17 AO17:XFD17 D17:AM17">
    <cfRule type="duplicateValues" dxfId="2186" priority="1380"/>
  </conditionalFormatting>
  <conditionalFormatting sqref="A17:B17 AP17:XFD17 D17:AM17">
    <cfRule type="duplicateValues" dxfId="2185" priority="1493"/>
  </conditionalFormatting>
  <conditionalFormatting sqref="A19:B19 D19:XFD19">
    <cfRule type="duplicateValues" dxfId="2184" priority="1345"/>
  </conditionalFormatting>
  <conditionalFormatting sqref="A19:B19 F19:L19 N19:P19 R19:Z19 AB19:AG19 AP19:XFD19 AI19:AN19 D19">
    <cfRule type="duplicateValues" dxfId="2183" priority="1740"/>
  </conditionalFormatting>
  <conditionalFormatting sqref="A19:B19 H19:L19 AF19:AG19 AI19:AJ19 AL19:AN19 F19 N19:P19 R19:Z19 AB19:AD19 AP19:XFD19 D19">
    <cfRule type="duplicateValues" dxfId="2182" priority="2155"/>
  </conditionalFormatting>
  <conditionalFormatting sqref="A19:B19 L19 P19 H19:J19 AF19:AG19 AI19:AJ19 AL19:AN19 F19 N19 R19:Z19 AB19:AD19 AP19:XFD19 D19">
    <cfRule type="duplicateValues" dxfId="2181" priority="2200"/>
  </conditionalFormatting>
  <conditionalFormatting sqref="A19:B19 P19 H19:L19 AF19:AG19 AI19:AJ19 AL19:AN19 F19 N19 R19:Z19 AB19:AD19 AP19:XFD19 D19">
    <cfRule type="duplicateValues" dxfId="2180" priority="2165"/>
  </conditionalFormatting>
  <conditionalFormatting sqref="A19:B19 R19:Z19 AB19:AG19 AP19:XFD19 AI19:AN19 D19:P19">
    <cfRule type="duplicateValues" dxfId="2179" priority="1607"/>
  </conditionalFormatting>
  <conditionalFormatting sqref="A19:B19 R19:Z19 AJ19 H19 J19 AF19 L19 AL19:AN19 AB19:AC19 AP19:XFD19 D19">
    <cfRule type="duplicateValues" dxfId="2178" priority="2733"/>
  </conditionalFormatting>
  <conditionalFormatting sqref="A19:B19 AB19:AG19 AP19:XFD19 AI19:AN19 D19:Z19">
    <cfRule type="duplicateValues" dxfId="2177" priority="1584"/>
  </conditionalFormatting>
  <conditionalFormatting sqref="A19:B19 AF19:AG19 L19 P19 H19:J19 AI19:AJ19 AL19:AN19 F19 N19 R19:Z19 AB19:AC19 AP19:XFD19 D19">
    <cfRule type="duplicateValues" dxfId="2176" priority="2325"/>
  </conditionalFormatting>
  <conditionalFormatting sqref="A19:B19 AF19:AG19 AI19:AJ19 AL19:AN19 F19:L19 N19:P19 R19:Z19 AB19:AD19 AP19:XFD19 D19">
    <cfRule type="duplicateValues" dxfId="2175" priority="2069"/>
  </conditionalFormatting>
  <conditionalFormatting sqref="A19:B19 AI19:AJ19 R19:Z19 H19 J19 AF19 L19 P19 AL19:AN19 N19 AB19:AC19 AP19:XFD19 D19">
    <cfRule type="duplicateValues" dxfId="2174" priority="2465"/>
  </conditionalFormatting>
  <conditionalFormatting sqref="A19:B19 AI19:AJ19 AL19:AN19 F19:L19 N19:P19 R19:Z19 AB19:AG19 AP19:XFD19 D19">
    <cfRule type="duplicateValues" dxfId="2173" priority="1767"/>
  </conditionalFormatting>
  <conditionalFormatting sqref="A19:B19 AI19:XFD19 D19:AG19">
    <cfRule type="duplicateValues" dxfId="2172" priority="1366"/>
    <cfRule type="duplicateValues" dxfId="2171" priority="1368"/>
  </conditionalFormatting>
  <conditionalFormatting sqref="A19:B19 AL19:AN19 F19:L19 N19:P19 R19:Z19 AB19:AG19 AP19:XFD19 AI19:AJ19 D19">
    <cfRule type="duplicateValues" dxfId="2170" priority="1756"/>
  </conditionalFormatting>
  <conditionalFormatting sqref="A21:B21 D21:XFD21">
    <cfRule type="duplicateValues" dxfId="2169" priority="1344"/>
  </conditionalFormatting>
  <conditionalFormatting sqref="A21:B21 S21 AK21:AM21 AP21:XFD21 Z21:AA21 V21:X21 AC21:AI21 D21:Q21">
    <cfRule type="duplicateValues" dxfId="2168" priority="2199"/>
    <cfRule type="duplicateValues" dxfId="2167" priority="2154"/>
  </conditionalFormatting>
  <conditionalFormatting sqref="A21:B21 Z21:AA21 V21:X21 AC21:AM21 AP21:XFD21 D21:S21">
    <cfRule type="duplicateValues" dxfId="2166" priority="1670"/>
  </conditionalFormatting>
  <conditionalFormatting sqref="A21:B21 AA21 P21:Q21 AK21:AM21 AE21:AI21 S21 AP21:XFD21 V21:W21 AC21 D21:N21">
    <cfRule type="duplicateValues" dxfId="2165" priority="2524"/>
    <cfRule type="duplicateValues" dxfId="2164" priority="2464"/>
  </conditionalFormatting>
  <conditionalFormatting sqref="A21:B21 AC21:AM21 V21:AA21 AP21:XFD21 D21:T21">
    <cfRule type="duplicateValues" dxfId="2163" priority="1533"/>
  </conditionalFormatting>
  <conditionalFormatting sqref="A21:B21 AH21:AI21 AE21:AF21 AA21 P21:Q21 AK21:AM21 S21 AP21:XFD21 V21:W21 D21:N21">
    <cfRule type="duplicateValues" dxfId="2162" priority="2732"/>
  </conditionalFormatting>
  <conditionalFormatting sqref="A21:B21 AP21:XFD21 D21:AM21">
    <cfRule type="duplicateValues" dxfId="2161" priority="1465"/>
  </conditionalFormatting>
  <conditionalFormatting sqref="A21:B21 AP21:XFD21 AK21:AM21 Z21:AA21 V21:X21 AC21:AI21 D21:S21">
    <cfRule type="duplicateValues" dxfId="2160" priority="1766"/>
  </conditionalFormatting>
  <conditionalFormatting sqref="A23:B23 D23:XFD23">
    <cfRule type="duplicateValues" dxfId="2159" priority="1343"/>
  </conditionalFormatting>
  <conditionalFormatting sqref="A23:B23 AI23 AS23:XFD23 AK23:AM23 AO23:AQ23 D23:R23">
    <cfRule type="duplicateValues" dxfId="2158" priority="2731"/>
  </conditionalFormatting>
  <conditionalFormatting sqref="A23:B23 AI23:XFD23 D23:AG23">
    <cfRule type="duplicateValues" dxfId="2157" priority="1669"/>
  </conditionalFormatting>
  <conditionalFormatting sqref="A23:B23 AK23:AM23 AO23:XFD23 AI23 D23:AG23">
    <cfRule type="duplicateValues" dxfId="2156" priority="2198"/>
    <cfRule type="duplicateValues" dxfId="2155" priority="2463"/>
  </conditionalFormatting>
  <conditionalFormatting sqref="A23:B23 AO23:XFD23 AI23:AM23 D23:AG23">
    <cfRule type="duplicateValues" dxfId="2154" priority="1765"/>
  </conditionalFormatting>
  <conditionalFormatting sqref="A23:B23 AT23:XFD23">
    <cfRule type="duplicateValues" dxfId="2153" priority="9068"/>
    <cfRule type="duplicateValues" dxfId="2152" priority="3213"/>
  </conditionalFormatting>
  <conditionalFormatting sqref="A25:B25 D25:XFD25">
    <cfRule type="duplicateValues" dxfId="2151" priority="2197"/>
  </conditionalFormatting>
  <conditionalFormatting sqref="A25:B25 AM25:XFD25 D25:AK25">
    <cfRule type="duplicateValues" dxfId="2150" priority="2462"/>
  </conditionalFormatting>
  <conditionalFormatting sqref="A25:B25 AQ25:XFD25 AM25:AO25 D25:AK25">
    <cfRule type="duplicateValues" dxfId="2149" priority="2730"/>
  </conditionalFormatting>
  <conditionalFormatting sqref="A25:B25 AT25:XFD25">
    <cfRule type="duplicateValues" dxfId="2148" priority="10431"/>
    <cfRule type="duplicateValues" dxfId="2147" priority="15138"/>
    <cfRule type="duplicateValues" dxfId="2146" priority="19108"/>
    <cfRule type="duplicateValues" dxfId="2145" priority="19151"/>
    <cfRule type="duplicateValues" dxfId="2144" priority="3212"/>
  </conditionalFormatting>
  <conditionalFormatting sqref="A27:B27 D27:R27 W27 AC27:AD27 Y27 T27 AF27:XFD27">
    <cfRule type="duplicateValues" dxfId="2143" priority="1800"/>
  </conditionalFormatting>
  <conditionalFormatting sqref="A27:B27 E27:H27 J27:R27 AF27:XFD27 W27 AC27 Y27 T27">
    <cfRule type="duplicateValues" dxfId="2142" priority="1989"/>
    <cfRule type="duplicateValues" dxfId="2141" priority="2008"/>
  </conditionalFormatting>
  <conditionalFormatting sqref="A27:B27 E27:H27 AQ27:XFD27 AC27 AM27:AO27 M27:R27 J27:K27 AF27:AK27 W27 Y27 T27">
    <cfRule type="duplicateValues" dxfId="2140" priority="2729"/>
  </conditionalFormatting>
  <conditionalFormatting sqref="A27:B27 J27:R27 AF27:XFD27 D27:H27 W27 AC27 Y27 T27">
    <cfRule type="duplicateValues" dxfId="2139" priority="1968"/>
  </conditionalFormatting>
  <conditionalFormatting sqref="A27:B27 M27:R27 E27:H27 J27:K27 AF27:XFD27 W27 AC27 Y27 T27">
    <cfRule type="duplicateValues" dxfId="2138" priority="2196"/>
  </conditionalFormatting>
  <conditionalFormatting sqref="A27:B27 AM27:XFD27 AC27 M27:R27 E27:H27 J27:K27 AF27:AK27 W27 Y27 T27">
    <cfRule type="duplicateValues" dxfId="2137" priority="2461"/>
    <cfRule type="duplicateValues" dxfId="2136" priority="2668"/>
  </conditionalFormatting>
  <conditionalFormatting sqref="A27:B27 AT27:XFD27">
    <cfRule type="duplicateValues" dxfId="2135" priority="10430"/>
    <cfRule type="duplicateValues" dxfId="2134" priority="3211"/>
  </conditionalFormatting>
  <conditionalFormatting sqref="A29:B29 M29:R29 AN29:XFD29 D29:K29 W29 AC29:AD29 Y29 T29 AF29:AL29">
    <cfRule type="duplicateValues" dxfId="2133" priority="2460"/>
  </conditionalFormatting>
  <conditionalFormatting sqref="A29:B29 AC29 AF29:AL29 M29:R29 AN29:XFD29 D29:K29 W29 Y29 T29">
    <cfRule type="duplicateValues" dxfId="2132" priority="2728"/>
  </conditionalFormatting>
  <conditionalFormatting sqref="A29:B29 AF29:AL29 M29:R29 AN29:XFD29 D29:K29 W29 AC29 Y29 T29">
    <cfRule type="duplicateValues" dxfId="2131" priority="2671"/>
  </conditionalFormatting>
  <conditionalFormatting sqref="A29:B29 AN29:XFD29 D29:R29 W29 AC29:AD29 Y29 T29 AF29:AL29">
    <cfRule type="duplicateValues" dxfId="2130" priority="2022"/>
    <cfRule type="duplicateValues" dxfId="2129" priority="2260"/>
    <cfRule type="duplicateValues" dxfId="2128" priority="2259"/>
    <cfRule type="duplicateValues" dxfId="2127" priority="2258"/>
    <cfRule type="duplicateValues" dxfId="2126" priority="1801"/>
    <cfRule type="duplicateValues" dxfId="2125" priority="2195"/>
    <cfRule type="duplicateValues" dxfId="2124" priority="1701"/>
    <cfRule type="duplicateValues" dxfId="2123" priority="1724"/>
    <cfRule type="duplicateValues" dxfId="2122" priority="2020"/>
  </conditionalFormatting>
  <conditionalFormatting sqref="A29:B29 AT29:XFD29">
    <cfRule type="duplicateValues" dxfId="2121" priority="19188"/>
    <cfRule type="duplicateValues" dxfId="2120" priority="15136"/>
    <cfRule type="duplicateValues" dxfId="2119" priority="3210"/>
    <cfRule type="duplicateValues" dxfId="2118" priority="19149"/>
    <cfRule type="duplicateValues" dxfId="2117" priority="7929"/>
    <cfRule type="duplicateValues" dxfId="2116" priority="10429"/>
    <cfRule type="duplicateValues" dxfId="2115" priority="19110"/>
  </conditionalFormatting>
  <conditionalFormatting sqref="A31:B31 D31:N31 P31:XFD31">
    <cfRule type="duplicateValues" dxfId="2114" priority="2021"/>
    <cfRule type="duplicateValues" dxfId="2113" priority="2023"/>
  </conditionalFormatting>
  <conditionalFormatting sqref="A31:B31 M31 R31:AK31 AM31:XFD31 P31 D31:K31">
    <cfRule type="duplicateValues" dxfId="2112" priority="2459"/>
  </conditionalFormatting>
  <conditionalFormatting sqref="A31:B31 P31 AI31:AK31 M31 R31:AG31 AM31:XFD31 D31:K31">
    <cfRule type="duplicateValues" dxfId="2111" priority="2636"/>
  </conditionalFormatting>
  <conditionalFormatting sqref="A31:B31 P31:XFD31 D31:M31">
    <cfRule type="duplicateValues" dxfId="2110" priority="2059"/>
    <cfRule type="duplicateValues" dxfId="2109" priority="2194"/>
  </conditionalFormatting>
  <conditionalFormatting sqref="A31:B31 AI31:AK31 M31 R31:AG31 AM31:XFD31 P31 D31:K31">
    <cfRule type="duplicateValues" dxfId="2108" priority="2585"/>
  </conditionalFormatting>
  <conditionalFormatting sqref="A31:B31 AO31:AP31 AR31:XFD31 P31 AI31:AK31 M31 R31:AG31 AM31 D31:K31">
    <cfRule type="duplicateValues" dxfId="2107" priority="2727"/>
  </conditionalFormatting>
  <conditionalFormatting sqref="A31:B31 AR31:XFD31 P31 AI31:AK31 M31 R31:AG31 AM31:AP31 D31:K31">
    <cfRule type="duplicateValues" dxfId="2106" priority="2665"/>
  </conditionalFormatting>
  <conditionalFormatting sqref="A31:B31 AT31:XFD31">
    <cfRule type="duplicateValues" dxfId="2105" priority="3209"/>
    <cfRule type="duplicateValues" dxfId="2104" priority="19111"/>
    <cfRule type="duplicateValues" dxfId="2103" priority="10428"/>
    <cfRule type="duplicateValues" dxfId="2102" priority="19148"/>
    <cfRule type="duplicateValues" dxfId="2101" priority="11686"/>
    <cfRule type="duplicateValues" dxfId="2100" priority="19162"/>
    <cfRule type="duplicateValues" dxfId="2099" priority="15135"/>
  </conditionalFormatting>
  <conditionalFormatting sqref="A33:B33 D33:AN33 AP33:XFD33">
    <cfRule type="duplicateValues" dxfId="2098" priority="2193"/>
  </conditionalFormatting>
  <conditionalFormatting sqref="A33:B33 AN33 AJ33:AL33 D33:AH33 AP33:XFD33">
    <cfRule type="duplicateValues" dxfId="2097" priority="2458"/>
    <cfRule type="duplicateValues" dxfId="2096" priority="2662"/>
    <cfRule type="duplicateValues" dxfId="2095" priority="2726"/>
  </conditionalFormatting>
  <conditionalFormatting sqref="A33:B33 AT33:XFD33">
    <cfRule type="duplicateValues" dxfId="2094" priority="10427"/>
    <cfRule type="duplicateValues" dxfId="2093" priority="19112"/>
    <cfRule type="duplicateValues" dxfId="2092" priority="3208"/>
    <cfRule type="duplicateValues" dxfId="2091" priority="19147"/>
    <cfRule type="duplicateValues" dxfId="2090" priority="15134"/>
    <cfRule type="duplicateValues" dxfId="2089" priority="19194"/>
  </conditionalFormatting>
  <conditionalFormatting sqref="A35:B35 AG35:AP35 AR35:XFD35 D35:AE35">
    <cfRule type="duplicateValues" dxfId="2088" priority="2553"/>
  </conditionalFormatting>
  <conditionalFormatting sqref="A35:B35 AI35 AK35:AP35 AG35 AR35:XFD35 D35:AE35">
    <cfRule type="duplicateValues" dxfId="2087" priority="2725"/>
  </conditionalFormatting>
  <conditionalFormatting sqref="A35:B35 AK35:AP35 AG35:AI35 AR35:XFD35 D35:AE35">
    <cfRule type="duplicateValues" dxfId="2086" priority="2561"/>
  </conditionalFormatting>
  <conditionalFormatting sqref="A35:B35 AR35:XFD35 D35:AP35">
    <cfRule type="duplicateValues" dxfId="2085" priority="2192"/>
    <cfRule type="duplicateValues" dxfId="2084" priority="2457"/>
  </conditionalFormatting>
  <conditionalFormatting sqref="A35:B35 AT35:XFD35">
    <cfRule type="duplicateValues" dxfId="2083" priority="3207"/>
    <cfRule type="duplicateValues" dxfId="2082" priority="19113"/>
    <cfRule type="duplicateValues" dxfId="2081" priority="19146"/>
  </conditionalFormatting>
  <conditionalFormatting sqref="A37:B37 E37:AH37 AN37:XFD37 AJ37:AL37">
    <cfRule type="duplicateValues" dxfId="2080" priority="2191"/>
    <cfRule type="duplicateValues" dxfId="2079" priority="2210"/>
    <cfRule type="duplicateValues" dxfId="2078" priority="2211"/>
    <cfRule type="duplicateValues" dxfId="2077" priority="2456"/>
    <cfRule type="duplicateValues" dxfId="2076" priority="2213"/>
    <cfRule type="duplicateValues" dxfId="2075" priority="2333"/>
  </conditionalFormatting>
  <conditionalFormatting sqref="A37:B37 F37:N37 W37 Y37:Z37 AB37:AH37 Q37:U37 AN37:XFD37 AJ37:AL37">
    <cfRule type="duplicateValues" dxfId="2074" priority="2698"/>
  </conditionalFormatting>
  <conditionalFormatting sqref="A37:B37 R37:U37 Z37 F37:N37 W37 AB37:AH37 AN37:XFD37 AJ37:AL37">
    <cfRule type="duplicateValues" dxfId="2073" priority="2724"/>
  </conditionalFormatting>
  <conditionalFormatting sqref="A37:B37 Y37:Z37 AB37:AH37 Q37:W37 E37:N37 AN37:XFD37 AJ37:AL37">
    <cfRule type="duplicateValues" dxfId="2072" priority="2639"/>
  </conditionalFormatting>
  <conditionalFormatting sqref="A37:B37 AB37:AH37 Q37:Z37 E37:N37 AN37:XFD37 AJ37:AL37">
    <cfRule type="duplicateValues" dxfId="2071" priority="2552"/>
  </conditionalFormatting>
  <conditionalFormatting sqref="A37:B37 AN37:XFD37 D37:AH37 AJ37:AL37">
    <cfRule type="duplicateValues" dxfId="2070" priority="1723"/>
  </conditionalFormatting>
  <conditionalFormatting sqref="A37:B37 AT37:XFD37">
    <cfRule type="duplicateValues" dxfId="2069" priority="15132"/>
    <cfRule type="duplicateValues" dxfId="2068" priority="13369"/>
    <cfRule type="duplicateValues" dxfId="2067" priority="10425"/>
    <cfRule type="duplicateValues" dxfId="2066" priority="19114"/>
    <cfRule type="duplicateValues" dxfId="2065" priority="3206"/>
    <cfRule type="duplicateValues" dxfId="2064" priority="19145"/>
  </conditionalFormatting>
  <conditionalFormatting sqref="A39:B39 D39:XFD39">
    <cfRule type="duplicateValues" dxfId="2063" priority="1722"/>
  </conditionalFormatting>
  <conditionalFormatting sqref="A39:B39 E39:XFD39">
    <cfRule type="duplicateValues" dxfId="2062" priority="2190"/>
    <cfRule type="duplicateValues" dxfId="2061" priority="2332"/>
    <cfRule type="duplicateValues" dxfId="2060" priority="2455"/>
    <cfRule type="duplicateValues" dxfId="2059" priority="2212"/>
  </conditionalFormatting>
  <conditionalFormatting sqref="A39:B39 J39:K39 AK39:XFD39 W39:X39 AB39:AG39 Q39:R39 M39:O39 Z39 E39:H39">
    <cfRule type="duplicateValues" dxfId="2058" priority="2699"/>
  </conditionalFormatting>
  <conditionalFormatting sqref="A39:B39 W39:X39 AB39:XFD39 Q39:R39 M39:O39 Z39 E39:K39">
    <cfRule type="duplicateValues" dxfId="2057" priority="2551"/>
  </conditionalFormatting>
  <conditionalFormatting sqref="A39:B39 Z39 J39:K39 AK39:XFD39 W39:X39 AB39:AG39 Q39:R39 M39:O39 E39:H39">
    <cfRule type="duplicateValues" dxfId="2056" priority="2722"/>
    <cfRule type="duplicateValues" dxfId="2055" priority="2723"/>
  </conditionalFormatting>
  <conditionalFormatting sqref="A39:B39 AT39:XFD39">
    <cfRule type="duplicateValues" dxfId="2054" priority="19144"/>
    <cfRule type="duplicateValues" dxfId="2053" priority="3205"/>
    <cfRule type="duplicateValues" dxfId="2052" priority="8048"/>
    <cfRule type="duplicateValues" dxfId="2051" priority="19115"/>
    <cfRule type="duplicateValues" dxfId="2050" priority="15131"/>
  </conditionalFormatting>
  <conditionalFormatting sqref="A41:B41 D41:XFD41">
    <cfRule type="duplicateValues" dxfId="2049" priority="1811"/>
  </conditionalFormatting>
  <conditionalFormatting sqref="A41:B41 F41:N41 AF41:XFD41 Q41 T41:AC41 D41">
    <cfRule type="duplicateValues" dxfId="2048" priority="2694"/>
  </conditionalFormatting>
  <conditionalFormatting sqref="A41:B41 Q41 S41:AD41 AF41:XFD41 D41:O41">
    <cfRule type="duplicateValues" dxfId="2047" priority="2189"/>
    <cfRule type="duplicateValues" dxfId="2046" priority="2153"/>
    <cfRule type="duplicateValues" dxfId="2045" priority="2246"/>
  </conditionalFormatting>
  <conditionalFormatting sqref="A41:B41 T41:AD41 Q41 AF41:XFD41 D41:O41">
    <cfRule type="duplicateValues" dxfId="2044" priority="2454"/>
  </conditionalFormatting>
  <conditionalFormatting sqref="A41:B41 Z41:AC41 F41:N41 AF41:XFD41 Q41 T41:X41 D41">
    <cfRule type="duplicateValues" dxfId="2043" priority="2721"/>
  </conditionalFormatting>
  <conditionalFormatting sqref="A43:B43 D43:XFD43">
    <cfRule type="duplicateValues" dxfId="2042" priority="2453"/>
    <cfRule type="duplicateValues" dxfId="2041" priority="2188"/>
    <cfRule type="duplicateValues" dxfId="2040" priority="2720"/>
  </conditionalFormatting>
  <conditionalFormatting sqref="A43:B43 AT43:XFD43">
    <cfRule type="duplicateValues" dxfId="2039" priority="15129"/>
    <cfRule type="duplicateValues" dxfId="2038" priority="19117"/>
    <cfRule type="duplicateValues" dxfId="2037" priority="3203"/>
  </conditionalFormatting>
  <conditionalFormatting sqref="A45:B45 D45:XFD45">
    <cfRule type="duplicateValues" dxfId="2036" priority="2187"/>
  </conditionalFormatting>
  <conditionalFormatting sqref="A45:B45 AI45:XFD45 D45:AG45">
    <cfRule type="duplicateValues" dxfId="2035" priority="2719"/>
    <cfRule type="duplicateValues" dxfId="2034" priority="2452"/>
  </conditionalFormatting>
  <conditionalFormatting sqref="A45:B45 AT45:XFD45">
    <cfRule type="duplicateValues" dxfId="2033" priority="19142"/>
    <cfRule type="duplicateValues" dxfId="2032" priority="10422"/>
    <cfRule type="duplicateValues" dxfId="2031" priority="15128"/>
    <cfRule type="duplicateValues" dxfId="2030" priority="3202"/>
    <cfRule type="duplicateValues" dxfId="2029" priority="19097"/>
    <cfRule type="duplicateValues" dxfId="2028" priority="19118"/>
  </conditionalFormatting>
  <conditionalFormatting sqref="A47:B47 F47:K47 M47:AJ47 AL47:XFD47 D47">
    <cfRule type="duplicateValues" dxfId="2027" priority="2186"/>
  </conditionalFormatting>
  <conditionalFormatting sqref="A47:B47 M47:AJ47 AL47:XFD47 D47:K47">
    <cfRule type="duplicateValues" dxfId="2026" priority="2011"/>
  </conditionalFormatting>
  <conditionalFormatting sqref="A47:B47 O47:Q47 M47 I47:J47 S47:X47 Z47:AJ47 AP47:XFD47 AO46 F47:G47 AL47:AN47 D47">
    <cfRule type="duplicateValues" dxfId="2025" priority="2451"/>
    <cfRule type="duplicateValues" dxfId="2024" priority="2383"/>
    <cfRule type="duplicateValues" dxfId="2023" priority="2618"/>
    <cfRule type="duplicateValues" dxfId="2022" priority="2536"/>
  </conditionalFormatting>
  <conditionalFormatting sqref="A47:B47 Z47:AJ47 AP47:XFD47 AO46 F47:K47 M47:X47 AL47:AN47 D47">
    <cfRule type="duplicateValues" dxfId="2021" priority="2275"/>
  </conditionalFormatting>
  <conditionalFormatting sqref="A47:B47 AF47:AJ47 AP47:XFD47 AO46 O47:Q47 M47 I47:J47 S47:X47 Z47:AD47 F47:G47 AL47:AM47 D47">
    <cfRule type="duplicateValues" dxfId="2020" priority="2717"/>
    <cfRule type="duplicateValues" dxfId="2019" priority="2718"/>
  </conditionalFormatting>
  <conditionalFormatting sqref="A47:B47 AL47:XFD47 D47:AJ47">
    <cfRule type="duplicateValues" dxfId="2018" priority="1944"/>
  </conditionalFormatting>
  <conditionalFormatting sqref="A49:B49 D49:XFD49">
    <cfRule type="duplicateValues" dxfId="2017" priority="2010"/>
    <cfRule type="duplicateValues" dxfId="2016" priority="2110"/>
    <cfRule type="duplicateValues" dxfId="2015" priority="2101"/>
  </conditionalFormatting>
  <conditionalFormatting sqref="A49:B49 H49:Q49 S49:AC49 AE49:AI49 AP49:XFD49 AK49:AN49 D49:F49">
    <cfRule type="duplicateValues" dxfId="2014" priority="2450"/>
  </conditionalFormatting>
  <conditionalFormatting sqref="A49:B49 H49:AI49 AK49:XFD49 D49:F49">
    <cfRule type="duplicateValues" dxfId="2013" priority="2141"/>
    <cfRule type="duplicateValues" dxfId="2012" priority="2185"/>
  </conditionalFormatting>
  <conditionalFormatting sqref="A49:B49 AE49:AI49 AP49:XFD49 H49:AC49 AK49:AN49 D49:F49">
    <cfRule type="duplicateValues" dxfId="2011" priority="2254"/>
  </conditionalFormatting>
  <conditionalFormatting sqref="A49:B49 AH49:AI49 H49:Q49 S49:AC49 AE49:AF49 AP49:XFD49 AK49:AN49 D49:F49">
    <cfRule type="duplicateValues" dxfId="2010" priority="2596"/>
  </conditionalFormatting>
  <conditionalFormatting sqref="A49:B49 AK49:XFD49 D49:AI49">
    <cfRule type="duplicateValues" dxfId="2009" priority="2119"/>
  </conditionalFormatting>
  <conditionalFormatting sqref="A49:B49 AN49 AH49:AI49 H49:Q49 S49:AC49 AE49:AF49 AP49:XFD49 AK49:AL49 D49:F49">
    <cfRule type="duplicateValues" dxfId="2008" priority="2619"/>
  </conditionalFormatting>
  <conditionalFormatting sqref="A49:B49 AP49:XFD49 AH49:AI49 H49:Q49 S49:AC49 AE49:AF49 AK49:AL49 D49:F49">
    <cfRule type="duplicateValues" dxfId="2007" priority="2716"/>
  </conditionalFormatting>
  <conditionalFormatting sqref="A49:B49 AT49:XFD49">
    <cfRule type="duplicateValues" dxfId="2006" priority="17461"/>
    <cfRule type="duplicateValues" dxfId="2005" priority="19254"/>
    <cfRule type="duplicateValues" dxfId="2004" priority="17462"/>
    <cfRule type="duplicateValues" dxfId="2003" priority="19095"/>
    <cfRule type="duplicateValues" dxfId="2002" priority="19092"/>
    <cfRule type="duplicateValues" dxfId="2001" priority="19140"/>
    <cfRule type="duplicateValues" dxfId="2000" priority="17516"/>
    <cfRule type="duplicateValues" dxfId="1999" priority="19120"/>
    <cfRule type="duplicateValues" dxfId="1998" priority="17457"/>
    <cfRule type="duplicateValues" dxfId="1997" priority="17458"/>
    <cfRule type="duplicateValues" dxfId="1996" priority="17460"/>
  </conditionalFormatting>
  <conditionalFormatting sqref="A51:B51 D51:AH51 AJ51:XFD51">
    <cfRule type="duplicateValues" dxfId="1995" priority="2009"/>
    <cfRule type="duplicateValues" dxfId="1994" priority="2100"/>
  </conditionalFormatting>
  <conditionalFormatting sqref="A51:B51 L51:M51 O51:Q51 S51:AH51 AK51:XFD51 D51:J51">
    <cfRule type="duplicateValues" dxfId="1993" priority="2449"/>
  </conditionalFormatting>
  <conditionalFormatting sqref="A51:B51 S51:AH51 F51:J51 M51 O51:P51 AK51:XFD51 D51">
    <cfRule type="duplicateValues" dxfId="1992" priority="2607"/>
  </conditionalFormatting>
  <conditionalFormatting sqref="A51:B51 V51:AG51 AR51:XFD51 S51:T51 F51:J51 M51 O51:P51 AK51:AP51 D51">
    <cfRule type="duplicateValues" dxfId="1991" priority="2715"/>
  </conditionalFormatting>
  <conditionalFormatting sqref="A51:B51 AK51:XFD51 D51:AH51">
    <cfRule type="duplicateValues" dxfId="1990" priority="2184"/>
    <cfRule type="duplicateValues" dxfId="1989" priority="2140"/>
    <cfRule type="duplicateValues" dxfId="1988" priority="2253"/>
  </conditionalFormatting>
  <conditionalFormatting sqref="A51:B51 AT51:XFD51">
    <cfRule type="duplicateValues" dxfId="1987" priority="3199"/>
  </conditionalFormatting>
  <conditionalFormatting sqref="A53:B53 L53:O53 Q53 S53:AI53 AL53:XFD53 D53:I53">
    <cfRule type="duplicateValues" dxfId="1986" priority="2448"/>
  </conditionalFormatting>
  <conditionalFormatting sqref="A53:B53 AL53:AQ53 O53 AG53:AI53 AS53:XFD53 E53:I53 Q53 S53:AE53">
    <cfRule type="duplicateValues" dxfId="1985" priority="2714"/>
  </conditionalFormatting>
  <conditionalFormatting sqref="A53:B53 AL53:XFD53 D53:AI53">
    <cfRule type="duplicateValues" dxfId="1984" priority="2183"/>
  </conditionalFormatting>
  <conditionalFormatting sqref="A53:B53 AL53:XFD53 D53:AJ53">
    <cfRule type="duplicateValues" dxfId="1983" priority="2139"/>
  </conditionalFormatting>
  <conditionalFormatting sqref="A53:B53 AT53:XFD53">
    <cfRule type="duplicateValues" dxfId="1982" priority="3198"/>
  </conditionalFormatting>
  <conditionalFormatting sqref="A55:B55 AP55 AR55:XFD55 D55:AN55">
    <cfRule type="duplicateValues" dxfId="1981" priority="2447"/>
    <cfRule type="duplicateValues" dxfId="1980" priority="2437"/>
  </conditionalFormatting>
  <conditionalFormatting sqref="A55:B55 AR55:XFD55 D55:AP55">
    <cfRule type="duplicateValues" dxfId="1979" priority="2182"/>
    <cfRule type="duplicateValues" dxfId="1978" priority="2236"/>
  </conditionalFormatting>
  <conditionalFormatting sqref="A55:B55 AR55:XFD55 AN55 AG55:AK55 D55:AE55">
    <cfRule type="duplicateValues" dxfId="1977" priority="2713"/>
  </conditionalFormatting>
  <conditionalFormatting sqref="A57:B57 D57:XFD57">
    <cfRule type="duplicateValues" dxfId="1976" priority="1934"/>
    <cfRule type="duplicateValues" dxfId="1975" priority="1937"/>
  </conditionalFormatting>
  <conditionalFormatting sqref="A57:B57 AH57:AO57 AQ57:XFD57 D57:AF57">
    <cfRule type="duplicateValues" dxfId="1974" priority="2446"/>
    <cfRule type="duplicateValues" dxfId="1973" priority="2436"/>
  </conditionalFormatting>
  <conditionalFormatting sqref="A57:B57 AI57:AL57 AR57:XFD57 D57:AE57">
    <cfRule type="duplicateValues" dxfId="1972" priority="2712"/>
  </conditionalFormatting>
  <conditionalFormatting sqref="A57:B57 AQ57:XFD57 D57:AO57">
    <cfRule type="duplicateValues" dxfId="1971" priority="2181"/>
  </conditionalFormatting>
  <conditionalFormatting sqref="A57:B57 AT57:XFD57">
    <cfRule type="duplicateValues" dxfId="1970" priority="32156"/>
    <cfRule type="duplicateValues" dxfId="1969" priority="32157"/>
    <cfRule type="duplicateValues" dxfId="1968" priority="32143"/>
    <cfRule type="duplicateValues" dxfId="1967" priority="32155"/>
    <cfRule type="duplicateValues" dxfId="1966" priority="32154"/>
    <cfRule type="duplicateValues" dxfId="1965" priority="32209"/>
    <cfRule type="duplicateValues" dxfId="1964" priority="32158"/>
  </conditionalFormatting>
  <conditionalFormatting sqref="A59:B59 D59:XFD59">
    <cfRule type="duplicateValues" dxfId="1963" priority="1933"/>
    <cfRule type="duplicateValues" dxfId="1962" priority="1936"/>
  </conditionalFormatting>
  <conditionalFormatting sqref="A59:B59 AH59:AI59 AL59:AM59 AO59 AQ59:XFD59 D59:AE59">
    <cfRule type="duplicateValues" dxfId="1961" priority="2689"/>
    <cfRule type="duplicateValues" dxfId="1960" priority="2711"/>
    <cfRule type="duplicateValues" dxfId="1959" priority="2632"/>
  </conditionalFormatting>
  <conditionalFormatting sqref="A59:B59 AO59 AL59:AM59 AQ59:XFD59 D59:AJ59">
    <cfRule type="duplicateValues" dxfId="1958" priority="2445"/>
  </conditionalFormatting>
  <conditionalFormatting sqref="A59:B59 AQ59:XFD59 D59:AO59">
    <cfRule type="duplicateValues" dxfId="1957" priority="2180"/>
    <cfRule type="duplicateValues" dxfId="1956" priority="2435"/>
  </conditionalFormatting>
  <conditionalFormatting sqref="A61:B61 AH61:XFD61 D61:AF61">
    <cfRule type="duplicateValues" dxfId="1955" priority="1935"/>
    <cfRule type="duplicateValues" dxfId="1954" priority="1943"/>
  </conditionalFormatting>
  <conditionalFormatting sqref="A61:B61 AO61 AR61:XFD61 AH61:AL61 D61:AF61">
    <cfRule type="duplicateValues" dxfId="1953" priority="2444"/>
    <cfRule type="duplicateValues" dxfId="1952" priority="2434"/>
  </conditionalFormatting>
  <conditionalFormatting sqref="A61:B61 AQ61:XFD61 AH61:AO61 D61:AF61">
    <cfRule type="duplicateValues" dxfId="1951" priority="2179"/>
  </conditionalFormatting>
  <conditionalFormatting sqref="A61:B61 AR61:XFD61 AO61 AH61:AL61 D61:AF61">
    <cfRule type="duplicateValues" dxfId="1950" priority="2710"/>
    <cfRule type="duplicateValues" dxfId="1949" priority="2688"/>
  </conditionalFormatting>
  <conditionalFormatting sqref="A63:B63 AO63:AP63 AR63:XFD63 D63:AM63">
    <cfRule type="duplicateValues" dxfId="1948" priority="2709"/>
    <cfRule type="duplicateValues" dxfId="1947" priority="2708"/>
  </conditionalFormatting>
  <conditionalFormatting sqref="A63:B63 AR63:XFD63 D63:AP63">
    <cfRule type="duplicateValues" dxfId="1946" priority="2433"/>
    <cfRule type="duplicateValues" dxfId="1945" priority="2443"/>
    <cfRule type="duplicateValues" dxfId="1944" priority="2178"/>
  </conditionalFormatting>
  <conditionalFormatting sqref="A27:B27 T27:AD27 AF27:XFD27 D27:R27">
    <cfRule type="duplicateValues" dxfId="1943" priority="554"/>
  </conditionalFormatting>
  <conditionalFormatting sqref="A27:B27 AA27 AC27:AD27 T27:Y27 AF27:XFD27 D27:R27">
    <cfRule type="duplicateValues" dxfId="1942" priority="612"/>
  </conditionalFormatting>
  <conditionalFormatting sqref="A27:B27 AC27:AD27 T27:AA27 AF27:XFD27 D27:R27">
    <cfRule type="duplicateValues" dxfId="1941" priority="583"/>
  </conditionalFormatting>
  <conditionalFormatting sqref="A29:B29 AA29 AC29:AD29 T29:Y29 AF29:XFD29 D29:R29">
    <cfRule type="duplicateValues" dxfId="1940" priority="611"/>
  </conditionalFormatting>
  <conditionalFormatting sqref="A27:B27 AF27:XFD27 D27:AD27">
    <cfRule type="duplicateValues" dxfId="1939" priority="526"/>
  </conditionalFormatting>
  <conditionalFormatting sqref="A29:B29 AF29:XFD29 D29:AD29">
    <cfRule type="duplicateValues" dxfId="1938" priority="525"/>
  </conditionalFormatting>
  <conditionalFormatting sqref="A21:B21 D21:XFD21">
    <cfRule type="duplicateValues" dxfId="1937" priority="689"/>
  </conditionalFormatting>
  <conditionalFormatting sqref="A27:B27 D27:XFD27">
    <cfRule type="duplicateValues" dxfId="1936" priority="484"/>
  </conditionalFormatting>
  <conditionalFormatting sqref="A29:B29 D29:XFD29">
    <cfRule type="duplicateValues" dxfId="1935" priority="483"/>
  </conditionalFormatting>
  <conditionalFormatting sqref="A31:B31 D31:XFD31">
    <cfRule type="duplicateValues" dxfId="1934" priority="510"/>
  </conditionalFormatting>
  <conditionalFormatting sqref="A37:B37 D37:XFD37">
    <cfRule type="duplicateValues" dxfId="1933" priority="691"/>
  </conditionalFormatting>
  <conditionalFormatting sqref="A51:B51 D51:XFD51">
    <cfRule type="duplicateValues" dxfId="1932" priority="690"/>
  </conditionalFormatting>
  <conditionalFormatting sqref="B15">
    <cfRule type="duplicateValues" dxfId="1931" priority="19357"/>
  </conditionalFormatting>
  <conditionalFormatting sqref="B25">
    <cfRule type="duplicateValues" dxfId="1930" priority="19332"/>
  </conditionalFormatting>
  <conditionalFormatting sqref="B35">
    <cfRule type="duplicateValues" dxfId="1929" priority="19307"/>
  </conditionalFormatting>
  <conditionalFormatting sqref="B45">
    <cfRule type="duplicateValues" dxfId="1928" priority="19282"/>
  </conditionalFormatting>
  <conditionalFormatting sqref="B55">
    <cfRule type="duplicateValues" dxfId="1927" priority="19257"/>
  </conditionalFormatting>
  <conditionalFormatting sqref="C5">
    <cfRule type="duplicateValues" dxfId="1926" priority="876"/>
    <cfRule type="duplicateValues" dxfId="1925" priority="1304"/>
    <cfRule type="duplicateValues" dxfId="1924" priority="822"/>
    <cfRule type="duplicateValues" dxfId="1923" priority="1297"/>
    <cfRule type="duplicateValues" dxfId="1922" priority="1313"/>
    <cfRule type="duplicateValues" dxfId="1921" priority="1298"/>
    <cfRule type="duplicateValues" dxfId="1920" priority="1316" stopIfTrue="1"/>
    <cfRule type="duplicateValues" dxfId="1919" priority="998"/>
    <cfRule type="duplicateValues" dxfId="1918" priority="933"/>
    <cfRule type="duplicateValues" dxfId="1917" priority="1292"/>
    <cfRule type="duplicateValues" dxfId="1916" priority="1340"/>
    <cfRule type="duplicateValues" dxfId="1915" priority="1318" stopIfTrue="1"/>
    <cfRule type="duplicateValues" dxfId="1914" priority="1319" stopIfTrue="1"/>
    <cfRule type="duplicateValues" dxfId="1913" priority="1320" stopIfTrue="1"/>
    <cfRule type="duplicateValues" dxfId="1912" priority="1333" stopIfTrue="1"/>
    <cfRule type="duplicateValues" dxfId="1911" priority="1324" stopIfTrue="1"/>
    <cfRule type="duplicateValues" dxfId="1910" priority="1325" stopIfTrue="1"/>
    <cfRule type="duplicateValues" dxfId="1909" priority="1303"/>
    <cfRule type="duplicateValues" dxfId="1908" priority="746"/>
    <cfRule type="duplicateValues" dxfId="1907" priority="750"/>
  </conditionalFormatting>
  <conditionalFormatting sqref="C7">
    <cfRule type="duplicateValues" dxfId="1906" priority="1287"/>
    <cfRule type="duplicateValues" dxfId="1905" priority="1327" stopIfTrue="1"/>
    <cfRule type="duplicateValues" dxfId="1904" priority="1281"/>
    <cfRule type="duplicateValues" dxfId="1903" priority="747"/>
    <cfRule type="duplicateValues" dxfId="1902" priority="875"/>
    <cfRule type="duplicateValues" dxfId="1901" priority="1280"/>
    <cfRule type="duplicateValues" dxfId="1900" priority="1321" stopIfTrue="1"/>
    <cfRule type="duplicateValues" dxfId="1899" priority="1334"/>
    <cfRule type="duplicateValues" dxfId="1898" priority="1335"/>
    <cfRule type="duplicateValues" dxfId="1897" priority="1291"/>
    <cfRule type="duplicateValues" dxfId="1896" priority="1279"/>
    <cfRule type="duplicateValues" dxfId="1895" priority="772"/>
    <cfRule type="duplicateValues" dxfId="1894" priority="1302"/>
    <cfRule type="duplicateValues" dxfId="1893" priority="934"/>
    <cfRule type="duplicateValues" dxfId="1892" priority="997"/>
    <cfRule type="duplicateValues" dxfId="1891" priority="932"/>
    <cfRule type="duplicateValues" dxfId="1890" priority="1315" stopIfTrue="1"/>
    <cfRule type="duplicateValues" dxfId="1889" priority="1312"/>
    <cfRule type="duplicateValues" dxfId="1888" priority="1296"/>
    <cfRule type="duplicateValues" dxfId="1887" priority="1305"/>
    <cfRule type="duplicateValues" dxfId="1886" priority="821"/>
    <cfRule type="duplicateValues" dxfId="1885" priority="1326" stopIfTrue="1"/>
  </conditionalFormatting>
  <conditionalFormatting sqref="C9">
    <cfRule type="duplicateValues" dxfId="1884" priority="996"/>
    <cfRule type="duplicateValues" dxfId="1883" priority="1295"/>
    <cfRule type="duplicateValues" dxfId="1882" priority="1301"/>
    <cfRule type="duplicateValues" dxfId="1881" priority="874"/>
    <cfRule type="duplicateValues" dxfId="1880" priority="1306"/>
    <cfRule type="duplicateValues" dxfId="1879" priority="1311"/>
    <cfRule type="duplicateValues" dxfId="1878" priority="1317" stopIfTrue="1"/>
    <cfRule type="duplicateValues" dxfId="1877" priority="1290"/>
    <cfRule type="duplicateValues" dxfId="1876" priority="1323" stopIfTrue="1"/>
    <cfRule type="duplicateValues" dxfId="1875" priority="748"/>
    <cfRule type="duplicateValues" dxfId="1874" priority="1328" stopIfTrue="1"/>
    <cfRule type="duplicateValues" dxfId="1873" priority="1329" stopIfTrue="1"/>
    <cfRule type="duplicateValues" dxfId="1872" priority="1286"/>
    <cfRule type="duplicateValues" dxfId="1871" priority="931"/>
    <cfRule type="duplicateValues" dxfId="1870" priority="776"/>
    <cfRule type="duplicateValues" dxfId="1869" priority="1285"/>
    <cfRule type="duplicateValues" dxfId="1868" priority="820"/>
    <cfRule type="duplicateValues" dxfId="1867" priority="1283"/>
    <cfRule type="duplicateValues" dxfId="1866" priority="1336"/>
    <cfRule type="duplicateValues" dxfId="1865" priority="1337"/>
  </conditionalFormatting>
  <conditionalFormatting sqref="C11">
    <cfRule type="duplicateValues" dxfId="1864" priority="1284"/>
    <cfRule type="duplicateValues" dxfId="1863" priority="1338"/>
    <cfRule type="duplicateValues" dxfId="1862" priority="1289"/>
    <cfRule type="duplicateValues" dxfId="1861" priority="1314"/>
    <cfRule type="duplicateValues" dxfId="1860" priority="1322" stopIfTrue="1"/>
    <cfRule type="duplicateValues" dxfId="1859" priority="1310"/>
    <cfRule type="duplicateValues" dxfId="1858" priority="1330" stopIfTrue="1"/>
    <cfRule type="duplicateValues" dxfId="1857" priority="1294"/>
    <cfRule type="duplicateValues" dxfId="1856" priority="930"/>
    <cfRule type="duplicateValues" dxfId="1855" priority="775"/>
    <cfRule type="duplicateValues" dxfId="1854" priority="1307"/>
    <cfRule type="duplicateValues" dxfId="1853" priority="1282"/>
    <cfRule type="duplicateValues" dxfId="1852" priority="749"/>
    <cfRule type="duplicateValues" dxfId="1851" priority="1331" stopIfTrue="1"/>
    <cfRule type="duplicateValues" dxfId="1850" priority="1300"/>
    <cfRule type="duplicateValues" dxfId="1849" priority="873"/>
    <cfRule type="duplicateValues" dxfId="1848" priority="768"/>
    <cfRule type="duplicateValues" dxfId="1847" priority="770"/>
    <cfRule type="duplicateValues" dxfId="1846" priority="819"/>
    <cfRule type="duplicateValues" dxfId="1845" priority="769"/>
    <cfRule type="duplicateValues" dxfId="1844" priority="1339"/>
    <cfRule type="duplicateValues" dxfId="1843" priority="995"/>
  </conditionalFormatting>
  <conditionalFormatting sqref="C13">
    <cfRule type="duplicateValues" dxfId="1842" priority="818"/>
    <cfRule type="duplicateValues" dxfId="1841" priority="1341"/>
    <cfRule type="duplicateValues" dxfId="1840" priority="1332" stopIfTrue="1"/>
    <cfRule type="duplicateValues" dxfId="1839" priority="1299"/>
    <cfRule type="duplicateValues" dxfId="1838" priority="872"/>
    <cfRule type="duplicateValues" dxfId="1837" priority="1308"/>
    <cfRule type="duplicateValues" dxfId="1836" priority="1293"/>
    <cfRule type="duplicateValues" dxfId="1835" priority="1309"/>
    <cfRule type="duplicateValues" dxfId="1834" priority="929"/>
    <cfRule type="duplicateValues" dxfId="1833" priority="816"/>
    <cfRule type="duplicateValues" dxfId="1832" priority="994"/>
    <cfRule type="duplicateValues" dxfId="1831" priority="1288"/>
  </conditionalFormatting>
  <conditionalFormatting sqref="D11">
    <cfRule type="duplicateValues" dxfId="1830" priority="2408"/>
    <cfRule type="duplicateValues" dxfId="1829" priority="2406"/>
    <cfRule type="duplicateValues" dxfId="1828" priority="2407"/>
  </conditionalFormatting>
  <conditionalFormatting sqref="D27">
    <cfRule type="duplicateValues" dxfId="1827" priority="1979"/>
    <cfRule type="duplicateValues" dxfId="1826" priority="1987"/>
    <cfRule type="duplicateValues" dxfId="1825" priority="1980"/>
    <cfRule type="duplicateValues" dxfId="1824" priority="1983"/>
    <cfRule type="duplicateValues" dxfId="1823" priority="1981"/>
    <cfRule type="duplicateValues" dxfId="1822" priority="1982"/>
    <cfRule type="duplicateValues" dxfId="1821" priority="1986"/>
    <cfRule type="duplicateValues" dxfId="1820" priority="1985"/>
    <cfRule type="duplicateValues" dxfId="1819" priority="1984"/>
    <cfRule type="duplicateValues" dxfId="1818" priority="1988"/>
  </conditionalFormatting>
  <conditionalFormatting sqref="D37">
    <cfRule type="duplicateValues" dxfId="1817" priority="1969"/>
    <cfRule type="duplicateValues" dxfId="1816" priority="1973"/>
    <cfRule type="duplicateValues" dxfId="1815" priority="1977"/>
    <cfRule type="duplicateValues" dxfId="1814" priority="1976"/>
    <cfRule type="duplicateValues" dxfId="1813" priority="1975"/>
    <cfRule type="duplicateValues" dxfId="1812" priority="1978"/>
    <cfRule type="duplicateValues" dxfId="1811" priority="1974"/>
    <cfRule type="duplicateValues" dxfId="1810" priority="1970"/>
    <cfRule type="duplicateValues" dxfId="1809" priority="1971"/>
    <cfRule type="duplicateValues" dxfId="1808" priority="1972"/>
  </conditionalFormatting>
  <conditionalFormatting sqref="D39">
    <cfRule type="duplicateValues" dxfId="1807" priority="1991"/>
    <cfRule type="duplicateValues" dxfId="1806" priority="1996"/>
    <cfRule type="duplicateValues" dxfId="1805" priority="1990"/>
    <cfRule type="duplicateValues" dxfId="1804" priority="1999"/>
    <cfRule type="duplicateValues" dxfId="1803" priority="1992"/>
    <cfRule type="duplicateValues" dxfId="1802" priority="1998"/>
    <cfRule type="duplicateValues" dxfId="1801" priority="1997"/>
    <cfRule type="duplicateValues" dxfId="1800" priority="1994"/>
    <cfRule type="duplicateValues" dxfId="1799" priority="1995"/>
    <cfRule type="duplicateValues" dxfId="1798" priority="1993"/>
  </conditionalFormatting>
  <conditionalFormatting sqref="D53">
    <cfRule type="duplicateValues" dxfId="1797" priority="2590"/>
    <cfRule type="duplicateValues" dxfId="1796" priority="2591"/>
  </conditionalFormatting>
  <conditionalFormatting sqref="E17">
    <cfRule type="duplicateValues" dxfId="1795" priority="1653"/>
    <cfRule type="duplicateValues" dxfId="1794" priority="1643"/>
    <cfRule type="duplicateValues" dxfId="1793" priority="1644"/>
    <cfRule type="duplicateValues" dxfId="1792" priority="1645"/>
    <cfRule type="duplicateValues" dxfId="1791" priority="1646"/>
    <cfRule type="duplicateValues" dxfId="1790" priority="1647"/>
    <cfRule type="duplicateValues" dxfId="1789" priority="1648"/>
    <cfRule type="duplicateValues" dxfId="1788" priority="1649"/>
    <cfRule type="duplicateValues" dxfId="1787" priority="1650"/>
    <cfRule type="duplicateValues" dxfId="1786" priority="1651"/>
    <cfRule type="duplicateValues" dxfId="1785" priority="1652"/>
    <cfRule type="duplicateValues" dxfId="1784" priority="1656"/>
    <cfRule type="duplicateValues" dxfId="1783" priority="1655"/>
    <cfRule type="duplicateValues" dxfId="1782" priority="1654"/>
  </conditionalFormatting>
  <conditionalFormatting sqref="E19">
    <cfRule type="duplicateValues" dxfId="1781" priority="1665"/>
    <cfRule type="duplicateValues" dxfId="1780" priority="1668"/>
    <cfRule type="duplicateValues" dxfId="1779" priority="1667"/>
    <cfRule type="duplicateValues" dxfId="1778" priority="1657"/>
    <cfRule type="duplicateValues" dxfId="1777" priority="1658"/>
    <cfRule type="duplicateValues" dxfId="1776" priority="1659"/>
    <cfRule type="duplicateValues" dxfId="1775" priority="1660"/>
    <cfRule type="duplicateValues" dxfId="1774" priority="1666"/>
    <cfRule type="duplicateValues" dxfId="1773" priority="1662"/>
    <cfRule type="duplicateValues" dxfId="1772" priority="1663"/>
    <cfRule type="duplicateValues" dxfId="1771" priority="1664"/>
    <cfRule type="duplicateValues" dxfId="1770" priority="1661"/>
  </conditionalFormatting>
  <conditionalFormatting sqref="E37">
    <cfRule type="duplicateValues" dxfId="1769" priority="2679"/>
    <cfRule type="duplicateValues" dxfId="1768" priority="2680"/>
  </conditionalFormatting>
  <conditionalFormatting sqref="E41">
    <cfRule type="duplicateValues" dxfId="1767" priority="2677"/>
    <cfRule type="duplicateValues" dxfId="1766" priority="2678"/>
    <cfRule type="duplicateValues" dxfId="1765" priority="2676"/>
  </conditionalFormatting>
  <conditionalFormatting sqref="E47">
    <cfRule type="duplicateValues" dxfId="1764" priority="2120"/>
    <cfRule type="duplicateValues" dxfId="1763" priority="2121"/>
    <cfRule type="duplicateValues" dxfId="1762" priority="2126"/>
    <cfRule type="duplicateValues" dxfId="1761" priority="2122"/>
    <cfRule type="duplicateValues" dxfId="1760" priority="2123"/>
    <cfRule type="duplicateValues" dxfId="1759" priority="2125"/>
    <cfRule type="duplicateValues" dxfId="1758" priority="2124"/>
  </conditionalFormatting>
  <conditionalFormatting sqref="E51">
    <cfRule type="duplicateValues" dxfId="1757" priority="2595"/>
  </conditionalFormatting>
  <conditionalFormatting sqref="F7">
    <cfRule type="duplicateValues" dxfId="1756" priority="2216"/>
    <cfRule type="duplicateValues" dxfId="1755" priority="2215"/>
    <cfRule type="duplicateValues" dxfId="1754" priority="2214"/>
    <cfRule type="duplicateValues" dxfId="1753" priority="2218"/>
    <cfRule type="duplicateValues" dxfId="1752" priority="2219"/>
    <cfRule type="duplicateValues" dxfId="1751" priority="2217"/>
  </conditionalFormatting>
  <conditionalFormatting sqref="F17">
    <cfRule type="duplicateValues" dxfId="1750" priority="1635"/>
    <cfRule type="duplicateValues" dxfId="1749" priority="1631"/>
    <cfRule type="duplicateValues" dxfId="1748" priority="1642"/>
    <cfRule type="duplicateValues" dxfId="1747" priority="1641"/>
    <cfRule type="duplicateValues" dxfId="1746" priority="1632"/>
    <cfRule type="duplicateValues" dxfId="1745" priority="1633"/>
    <cfRule type="duplicateValues" dxfId="1744" priority="1634"/>
    <cfRule type="duplicateValues" dxfId="1743" priority="1640"/>
    <cfRule type="duplicateValues" dxfId="1742" priority="1639"/>
    <cfRule type="duplicateValues" dxfId="1741" priority="1638"/>
    <cfRule type="duplicateValues" dxfId="1740" priority="1637"/>
    <cfRule type="duplicateValues" dxfId="1739" priority="1636"/>
  </conditionalFormatting>
  <conditionalFormatting sqref="F19">
    <cfRule type="duplicateValues" dxfId="1738" priority="2337"/>
    <cfRule type="duplicateValues" dxfId="1737" priority="2338"/>
    <cfRule type="duplicateValues" dxfId="1736" priority="2339"/>
    <cfRule type="duplicateValues" dxfId="1735" priority="2340"/>
  </conditionalFormatting>
  <conditionalFormatting sqref="G19">
    <cfRule type="duplicateValues" dxfId="1734" priority="2137"/>
    <cfRule type="duplicateValues" dxfId="1733" priority="2134"/>
    <cfRule type="duplicateValues" dxfId="1732" priority="2138"/>
    <cfRule type="duplicateValues" dxfId="1731" priority="2135"/>
    <cfRule type="duplicateValues" dxfId="1730" priority="2136"/>
  </conditionalFormatting>
  <conditionalFormatting sqref="G49">
    <cfRule type="duplicateValues" dxfId="1729" priority="2133"/>
    <cfRule type="duplicateValues" dxfId="1728" priority="2132"/>
    <cfRule type="duplicateValues" dxfId="1727" priority="2131"/>
    <cfRule type="duplicateValues" dxfId="1726" priority="2129"/>
    <cfRule type="duplicateValues" dxfId="1725" priority="2128"/>
    <cfRule type="duplicateValues" dxfId="1724" priority="2127"/>
    <cfRule type="duplicateValues" dxfId="1723" priority="2130"/>
  </conditionalFormatting>
  <conditionalFormatting sqref="G51">
    <cfRule type="duplicateValues" dxfId="1722" priority="2603"/>
    <cfRule type="duplicateValues" dxfId="1721" priority="2601"/>
  </conditionalFormatting>
  <conditionalFormatting sqref="G53">
    <cfRule type="duplicateValues" dxfId="1720" priority="2600"/>
    <cfRule type="duplicateValues" dxfId="1719" priority="2602"/>
  </conditionalFormatting>
  <conditionalFormatting sqref="H9">
    <cfRule type="duplicateValues" dxfId="1718" priority="2255"/>
    <cfRule type="duplicateValues" dxfId="1717" priority="2256"/>
  </conditionalFormatting>
  <conditionalFormatting sqref="H47">
    <cfRule type="duplicateValues" dxfId="1716" priority="2295"/>
    <cfRule type="duplicateValues" dxfId="1715" priority="2294"/>
    <cfRule type="duplicateValues" dxfId="1714" priority="2293"/>
    <cfRule type="duplicateValues" dxfId="1713" priority="2292"/>
  </conditionalFormatting>
  <conditionalFormatting sqref="H51">
    <cfRule type="duplicateValues" dxfId="1712" priority="2614"/>
    <cfRule type="duplicateValues" dxfId="1711" priority="2612"/>
  </conditionalFormatting>
  <conditionalFormatting sqref="H53">
    <cfRule type="duplicateValues" dxfId="1710" priority="2613"/>
  </conditionalFormatting>
  <conditionalFormatting sqref="I17">
    <cfRule type="duplicateValues" dxfId="1709" priority="1878"/>
    <cfRule type="duplicateValues" dxfId="1708" priority="1877"/>
    <cfRule type="duplicateValues" dxfId="1707" priority="1876"/>
    <cfRule type="duplicateValues" dxfId="1706" priority="1875"/>
    <cfRule type="duplicateValues" dxfId="1705" priority="1874"/>
    <cfRule type="duplicateValues" dxfId="1704" priority="1873"/>
  </conditionalFormatting>
  <conditionalFormatting sqref="I19">
    <cfRule type="duplicateValues" dxfId="1703" priority="2330"/>
    <cfRule type="duplicateValues" dxfId="1702" priority="2331"/>
    <cfRule type="duplicateValues" dxfId="1701" priority="2329"/>
    <cfRule type="duplicateValues" dxfId="1700" priority="2328"/>
    <cfRule type="duplicateValues" dxfId="1699" priority="2327"/>
    <cfRule type="duplicateValues" dxfId="1698" priority="2326"/>
  </conditionalFormatting>
  <conditionalFormatting sqref="I27">
    <cfRule type="duplicateValues" dxfId="1697" priority="1872"/>
    <cfRule type="duplicateValues" dxfId="1696" priority="1864"/>
    <cfRule type="duplicateValues" dxfId="1695" priority="1865"/>
    <cfRule type="duplicateValues" dxfId="1694" priority="1869"/>
    <cfRule type="duplicateValues" dxfId="1693" priority="1868"/>
    <cfRule type="duplicateValues" dxfId="1692" priority="1866"/>
    <cfRule type="duplicateValues" dxfId="1691" priority="1871"/>
    <cfRule type="duplicateValues" dxfId="1690" priority="1870"/>
    <cfRule type="duplicateValues" dxfId="1689" priority="1867"/>
  </conditionalFormatting>
  <conditionalFormatting sqref="I39">
    <cfRule type="duplicateValues" dxfId="1688" priority="2616"/>
    <cfRule type="duplicateValues" dxfId="1687" priority="2615"/>
    <cfRule type="duplicateValues" dxfId="1686" priority="2617"/>
  </conditionalFormatting>
  <conditionalFormatting sqref="I51">
    <cfRule type="duplicateValues" dxfId="1685" priority="2653"/>
  </conditionalFormatting>
  <conditionalFormatting sqref="I53">
    <cfRule type="duplicateValues" dxfId="1684" priority="2652"/>
  </conditionalFormatting>
  <conditionalFormatting sqref="J53:K53">
    <cfRule type="duplicateValues" dxfId="1683" priority="2401"/>
    <cfRule type="duplicateValues" dxfId="1682" priority="2403"/>
    <cfRule type="duplicateValues" dxfId="1681" priority="2402"/>
  </conditionalFormatting>
  <conditionalFormatting sqref="K7">
    <cfRule type="duplicateValues" dxfId="1680" priority="2682"/>
  </conditionalFormatting>
  <conditionalFormatting sqref="K19">
    <cfRule type="duplicateValues" dxfId="1679" priority="2173"/>
    <cfRule type="duplicateValues" dxfId="1678" priority="2172"/>
    <cfRule type="duplicateValues" dxfId="1677" priority="2171"/>
    <cfRule type="duplicateValues" dxfId="1676" priority="2170"/>
    <cfRule type="duplicateValues" dxfId="1675" priority="2169"/>
    <cfRule type="duplicateValues" dxfId="1674" priority="2168"/>
    <cfRule type="duplicateValues" dxfId="1673" priority="2167"/>
  </conditionalFormatting>
  <conditionalFormatting sqref="K47">
    <cfRule type="duplicateValues" dxfId="1672" priority="2301"/>
    <cfRule type="duplicateValues" dxfId="1671" priority="2302"/>
    <cfRule type="duplicateValues" dxfId="1670" priority="2303"/>
    <cfRule type="duplicateValues" dxfId="1669" priority="2300"/>
  </conditionalFormatting>
  <conditionalFormatting sqref="K51">
    <cfRule type="duplicateValues" dxfId="1668" priority="2400"/>
    <cfRule type="duplicateValues" dxfId="1667" priority="2399"/>
    <cfRule type="duplicateValues" dxfId="1666" priority="2398"/>
  </conditionalFormatting>
  <conditionalFormatting sqref="L17">
    <cfRule type="duplicateValues" dxfId="1665" priority="2539"/>
    <cfRule type="duplicateValues" dxfId="1664" priority="2538"/>
    <cfRule type="duplicateValues" dxfId="1663" priority="2537"/>
  </conditionalFormatting>
  <conditionalFormatting sqref="L27">
    <cfRule type="duplicateValues" dxfId="1662" priority="2012"/>
    <cfRule type="duplicateValues" dxfId="1661" priority="2014"/>
    <cfRule type="duplicateValues" dxfId="1660" priority="2013"/>
    <cfRule type="duplicateValues" dxfId="1659" priority="2019"/>
    <cfRule type="duplicateValues" dxfId="1658" priority="2018"/>
    <cfRule type="duplicateValues" dxfId="1657" priority="2017"/>
    <cfRule type="duplicateValues" dxfId="1656" priority="2016"/>
    <cfRule type="duplicateValues" dxfId="1655" priority="2015"/>
  </conditionalFormatting>
  <conditionalFormatting sqref="L29">
    <cfRule type="duplicateValues" dxfId="1654" priority="2381"/>
    <cfRule type="duplicateValues" dxfId="1653" priority="2380"/>
    <cfRule type="duplicateValues" dxfId="1652" priority="2379"/>
    <cfRule type="duplicateValues" dxfId="1651" priority="2378"/>
    <cfRule type="duplicateValues" dxfId="1650" priority="2382"/>
  </conditionalFormatting>
  <conditionalFormatting sqref="L31">
    <cfRule type="duplicateValues" dxfId="1649" priority="2389"/>
    <cfRule type="duplicateValues" dxfId="1648" priority="2390"/>
    <cfRule type="duplicateValues" dxfId="1647" priority="2391"/>
    <cfRule type="duplicateValues" dxfId="1646" priority="2392"/>
    <cfRule type="duplicateValues" dxfId="1645" priority="2393"/>
  </conditionalFormatting>
  <conditionalFormatting sqref="L39">
    <cfRule type="duplicateValues" dxfId="1644" priority="2482"/>
    <cfRule type="duplicateValues" dxfId="1643" priority="2483"/>
    <cfRule type="duplicateValues" dxfId="1642" priority="2484"/>
    <cfRule type="duplicateValues" dxfId="1641" priority="2485"/>
  </conditionalFormatting>
  <conditionalFormatting sqref="L47">
    <cfRule type="duplicateValues" dxfId="1640" priority="1960"/>
    <cfRule type="duplicateValues" dxfId="1639" priority="1961"/>
    <cfRule type="duplicateValues" dxfId="1638" priority="1962"/>
    <cfRule type="duplicateValues" dxfId="1637" priority="1963"/>
    <cfRule type="duplicateValues" dxfId="1636" priority="1959"/>
    <cfRule type="duplicateValues" dxfId="1635" priority="1958"/>
    <cfRule type="duplicateValues" dxfId="1634" priority="1957"/>
    <cfRule type="duplicateValues" dxfId="1633" priority="1964"/>
    <cfRule type="duplicateValues" dxfId="1632" priority="1965"/>
    <cfRule type="duplicateValues" dxfId="1631" priority="1966"/>
    <cfRule type="duplicateValues" dxfId="1630" priority="1967"/>
  </conditionalFormatting>
  <conditionalFormatting sqref="L51">
    <cfRule type="duplicateValues" dxfId="1629" priority="2540"/>
    <cfRule type="duplicateValues" dxfId="1628" priority="2541"/>
    <cfRule type="duplicateValues" dxfId="1627" priority="2542"/>
  </conditionalFormatting>
  <conditionalFormatting sqref="L53">
    <cfRule type="duplicateValues" dxfId="1626" priority="2544"/>
    <cfRule type="duplicateValues" dxfId="1625" priority="2543"/>
  </conditionalFormatting>
  <conditionalFormatting sqref="M11">
    <cfRule type="duplicateValues" dxfId="1624" priority="2097"/>
    <cfRule type="duplicateValues" dxfId="1623" priority="2098"/>
    <cfRule type="duplicateValues" dxfId="1622" priority="2099"/>
  </conditionalFormatting>
  <conditionalFormatting sqref="M17">
    <cfRule type="duplicateValues" dxfId="1621" priority="1615"/>
    <cfRule type="duplicateValues" dxfId="1620" priority="1616"/>
    <cfRule type="duplicateValues" dxfId="1619" priority="1609"/>
    <cfRule type="duplicateValues" dxfId="1618" priority="1610"/>
    <cfRule type="duplicateValues" dxfId="1617" priority="1611"/>
    <cfRule type="duplicateValues" dxfId="1616" priority="1612"/>
    <cfRule type="duplicateValues" dxfId="1615" priority="1613"/>
    <cfRule type="duplicateValues" dxfId="1614" priority="1614"/>
  </conditionalFormatting>
  <conditionalFormatting sqref="M19">
    <cfRule type="duplicateValues" dxfId="1613" priority="1623"/>
    <cfRule type="duplicateValues" dxfId="1612" priority="1621"/>
    <cfRule type="duplicateValues" dxfId="1611" priority="1625"/>
    <cfRule type="duplicateValues" dxfId="1610" priority="1626"/>
    <cfRule type="duplicateValues" dxfId="1609" priority="1617"/>
    <cfRule type="duplicateValues" dxfId="1608" priority="1618"/>
    <cfRule type="duplicateValues" dxfId="1607" priority="1619"/>
    <cfRule type="duplicateValues" dxfId="1606" priority="1627"/>
    <cfRule type="duplicateValues" dxfId="1605" priority="1629"/>
    <cfRule type="duplicateValues" dxfId="1604" priority="1624"/>
    <cfRule type="duplicateValues" dxfId="1603" priority="1622"/>
    <cfRule type="duplicateValues" dxfId="1602" priority="1620"/>
    <cfRule type="duplicateValues" dxfId="1601" priority="1628"/>
  </conditionalFormatting>
  <conditionalFormatting sqref="M53">
    <cfRule type="duplicateValues" dxfId="1600" priority="2651"/>
  </conditionalFormatting>
  <conditionalFormatting sqref="N9">
    <cfRule type="duplicateValues" dxfId="1599" priority="2356"/>
    <cfRule type="duplicateValues" dxfId="1598" priority="2355"/>
    <cfRule type="duplicateValues" dxfId="1597" priority="2354"/>
  </conditionalFormatting>
  <conditionalFormatting sqref="N17">
    <cfRule type="duplicateValues" dxfId="1596" priority="2360"/>
    <cfRule type="duplicateValues" dxfId="1595" priority="2361"/>
    <cfRule type="duplicateValues" dxfId="1594" priority="2357"/>
    <cfRule type="duplicateValues" dxfId="1593" priority="2359"/>
    <cfRule type="duplicateValues" dxfId="1592" priority="2358"/>
  </conditionalFormatting>
  <conditionalFormatting sqref="N19">
    <cfRule type="duplicateValues" dxfId="1591" priority="2533"/>
    <cfRule type="duplicateValues" dxfId="1590" priority="2534"/>
    <cfRule type="duplicateValues" dxfId="1589" priority="2535"/>
  </conditionalFormatting>
  <conditionalFormatting sqref="N31">
    <cfRule type="duplicateValues" dxfId="1588" priority="2026"/>
    <cfRule type="duplicateValues" dxfId="1587" priority="2027"/>
    <cfRule type="duplicateValues" dxfId="1586" priority="2028"/>
    <cfRule type="duplicateValues" dxfId="1585" priority="2029"/>
    <cfRule type="duplicateValues" dxfId="1584" priority="2030"/>
    <cfRule type="duplicateValues" dxfId="1583" priority="2025"/>
  </conditionalFormatting>
  <conditionalFormatting sqref="N47">
    <cfRule type="duplicateValues" dxfId="1582" priority="2290"/>
    <cfRule type="duplicateValues" dxfId="1581" priority="2291"/>
    <cfRule type="duplicateValues" dxfId="1580" priority="2288"/>
    <cfRule type="duplicateValues" dxfId="1579" priority="2289"/>
  </conditionalFormatting>
  <conditionalFormatting sqref="N51">
    <cfRule type="duplicateValues" dxfId="1578" priority="2298"/>
    <cfRule type="duplicateValues" dxfId="1577" priority="2296"/>
    <cfRule type="duplicateValues" dxfId="1576" priority="2299"/>
    <cfRule type="duplicateValues" dxfId="1575" priority="2297"/>
  </conditionalFormatting>
  <conditionalFormatting sqref="N53">
    <cfRule type="duplicateValues" dxfId="1574" priority="2588"/>
    <cfRule type="duplicateValues" dxfId="1573" priority="2589"/>
  </conditionalFormatting>
  <conditionalFormatting sqref="O19">
    <cfRule type="duplicateValues" dxfId="1572" priority="2158"/>
    <cfRule type="duplicateValues" dxfId="1571" priority="2159"/>
    <cfRule type="duplicateValues" dxfId="1570" priority="2157"/>
    <cfRule type="duplicateValues" dxfId="1569" priority="2160"/>
    <cfRule type="duplicateValues" dxfId="1568" priority="2161"/>
    <cfRule type="duplicateValues" dxfId="1567" priority="2162"/>
    <cfRule type="duplicateValues" dxfId="1566" priority="2163"/>
    <cfRule type="duplicateValues" dxfId="1565" priority="2164"/>
  </conditionalFormatting>
  <conditionalFormatting sqref="O21">
    <cfRule type="duplicateValues" dxfId="1564" priority="2394"/>
    <cfRule type="duplicateValues" dxfId="1563" priority="2397"/>
    <cfRule type="duplicateValues" dxfId="1562" priority="2396"/>
    <cfRule type="duplicateValues" dxfId="1561" priority="2395"/>
  </conditionalFormatting>
  <conditionalFormatting sqref="O31">
    <cfRule type="duplicateValues" dxfId="1560" priority="715"/>
    <cfRule type="duplicateValues" dxfId="1559" priority="718"/>
    <cfRule type="duplicateValues" dxfId="1558" priority="719"/>
    <cfRule type="duplicateValues" dxfId="1557" priority="716"/>
    <cfRule type="duplicateValues" dxfId="1556" priority="717"/>
    <cfRule type="duplicateValues" dxfId="1555" priority="724"/>
    <cfRule type="duplicateValues" dxfId="1554" priority="713"/>
    <cfRule type="duplicateValues" dxfId="1553" priority="723"/>
    <cfRule type="duplicateValues" dxfId="1552" priority="722"/>
    <cfRule type="duplicateValues" dxfId="1551" priority="721"/>
    <cfRule type="duplicateValues" dxfId="1550" priority="714"/>
    <cfRule type="duplicateValues" dxfId="1549" priority="720"/>
  </conditionalFormatting>
  <conditionalFormatting sqref="O37">
    <cfRule type="duplicateValues" dxfId="1548" priority="2494"/>
    <cfRule type="duplicateValues" dxfId="1547" priority="2497"/>
    <cfRule type="duplicateValues" dxfId="1546" priority="2496"/>
    <cfRule type="duplicateValues" dxfId="1545" priority="2495"/>
  </conditionalFormatting>
  <conditionalFormatting sqref="O41">
    <cfRule type="duplicateValues" dxfId="1544" priority="2498"/>
    <cfRule type="duplicateValues" dxfId="1543" priority="2499"/>
    <cfRule type="duplicateValues" dxfId="1542" priority="2501"/>
    <cfRule type="duplicateValues" dxfId="1541" priority="2500"/>
  </conditionalFormatting>
  <conditionalFormatting sqref="P11">
    <cfRule type="duplicateValues" dxfId="1540" priority="2058"/>
    <cfRule type="duplicateValues" dxfId="1539" priority="2057"/>
    <cfRule type="duplicateValues" dxfId="1538" priority="2056"/>
    <cfRule type="duplicateValues" dxfId="1537" priority="2055"/>
    <cfRule type="duplicateValues" dxfId="1536" priority="2054"/>
    <cfRule type="duplicateValues" dxfId="1535" priority="2053"/>
  </conditionalFormatting>
  <conditionalFormatting sqref="P17">
    <cfRule type="duplicateValues" dxfId="1534" priority="2686"/>
    <cfRule type="duplicateValues" dxfId="1533" priority="2687"/>
  </conditionalFormatting>
  <conditionalFormatting sqref="P19">
    <cfRule type="duplicateValues" dxfId="1532" priority="2685"/>
    <cfRule type="duplicateValues" dxfId="1531" priority="2684"/>
  </conditionalFormatting>
  <conditionalFormatting sqref="P21">
    <cfRule type="duplicateValues" dxfId="1530" priority="2705"/>
  </conditionalFormatting>
  <conditionalFormatting sqref="P37">
    <cfRule type="duplicateValues" dxfId="1529" priority="2493"/>
    <cfRule type="duplicateValues" dxfId="1528" priority="2492"/>
    <cfRule type="duplicateValues" dxfId="1527" priority="2491"/>
    <cfRule type="duplicateValues" dxfId="1526" priority="2490"/>
  </conditionalFormatting>
  <conditionalFormatting sqref="P39">
    <cfRule type="duplicateValues" dxfId="1525" priority="2487"/>
    <cfRule type="duplicateValues" dxfId="1524" priority="2486"/>
    <cfRule type="duplicateValues" dxfId="1523" priority="2488"/>
    <cfRule type="duplicateValues" dxfId="1522" priority="2489"/>
  </conditionalFormatting>
  <conditionalFormatting sqref="P41">
    <cfRule type="duplicateValues" dxfId="1521" priority="2049"/>
    <cfRule type="duplicateValues" dxfId="1520" priority="2052"/>
    <cfRule type="duplicateValues" dxfId="1519" priority="2046"/>
    <cfRule type="duplicateValues" dxfId="1518" priority="2047"/>
    <cfRule type="duplicateValues" dxfId="1517" priority="2048"/>
    <cfRule type="duplicateValues" dxfId="1516" priority="2050"/>
    <cfRule type="duplicateValues" dxfId="1515" priority="2051"/>
  </conditionalFormatting>
  <conditionalFormatting sqref="P53">
    <cfRule type="duplicateValues" dxfId="1514" priority="2351"/>
    <cfRule type="duplicateValues" dxfId="1513" priority="2352"/>
    <cfRule type="duplicateValues" dxfId="1512" priority="2353"/>
  </conditionalFormatting>
  <conditionalFormatting sqref="Q17">
    <cfRule type="duplicateValues" dxfId="1511" priority="1595"/>
    <cfRule type="duplicateValues" dxfId="1510" priority="1596"/>
    <cfRule type="duplicateValues" dxfId="1509" priority="1597"/>
    <cfRule type="duplicateValues" dxfId="1508" priority="1598"/>
    <cfRule type="duplicateValues" dxfId="1507" priority="1599"/>
    <cfRule type="duplicateValues" dxfId="1506" priority="1600"/>
    <cfRule type="duplicateValues" dxfId="1505" priority="1601"/>
    <cfRule type="duplicateValues" dxfId="1504" priority="1602"/>
    <cfRule type="duplicateValues" dxfId="1503" priority="1603"/>
    <cfRule type="duplicateValues" dxfId="1502" priority="1604"/>
    <cfRule type="duplicateValues" dxfId="1501" priority="1605"/>
    <cfRule type="duplicateValues" dxfId="1500" priority="1606"/>
  </conditionalFormatting>
  <conditionalFormatting sqref="Q19">
    <cfRule type="duplicateValues" dxfId="1499" priority="1588"/>
    <cfRule type="duplicateValues" dxfId="1498" priority="1589"/>
    <cfRule type="duplicateValues" dxfId="1497" priority="1594"/>
    <cfRule type="duplicateValues" dxfId="1496" priority="1586"/>
    <cfRule type="duplicateValues" dxfId="1495" priority="1593"/>
    <cfRule type="duplicateValues" dxfId="1494" priority="1592"/>
    <cfRule type="duplicateValues" dxfId="1493" priority="1587"/>
    <cfRule type="duplicateValues" dxfId="1492" priority="1591"/>
    <cfRule type="duplicateValues" dxfId="1491" priority="1590"/>
  </conditionalFormatting>
  <conditionalFormatting sqref="Q31">
    <cfRule type="duplicateValues" dxfId="1490" priority="2348"/>
    <cfRule type="duplicateValues" dxfId="1489" priority="2349"/>
    <cfRule type="duplicateValues" dxfId="1488" priority="2350"/>
  </conditionalFormatting>
  <conditionalFormatting sqref="Q37">
    <cfRule type="duplicateValues" dxfId="1487" priority="2704"/>
  </conditionalFormatting>
  <conditionalFormatting sqref="Q51">
    <cfRule type="duplicateValues" dxfId="1486" priority="2597"/>
    <cfRule type="duplicateValues" dxfId="1485" priority="2598"/>
    <cfRule type="duplicateValues" dxfId="1484" priority="2599"/>
  </conditionalFormatting>
  <conditionalFormatting sqref="R21">
    <cfRule type="duplicateValues" dxfId="1483" priority="2043"/>
    <cfRule type="duplicateValues" dxfId="1482" priority="2042"/>
    <cfRule type="duplicateValues" dxfId="1481" priority="2041"/>
    <cfRule type="duplicateValues" dxfId="1480" priority="2040"/>
    <cfRule type="duplicateValues" dxfId="1479" priority="2039"/>
    <cfRule type="duplicateValues" dxfId="1478" priority="2038"/>
  </conditionalFormatting>
  <conditionalFormatting sqref="R41">
    <cfRule type="duplicateValues" dxfId="1477" priority="2034"/>
    <cfRule type="duplicateValues" dxfId="1476" priority="2031"/>
    <cfRule type="duplicateValues" dxfId="1475" priority="2032"/>
    <cfRule type="duplicateValues" dxfId="1474" priority="2033"/>
    <cfRule type="duplicateValues" dxfId="1473" priority="2035"/>
    <cfRule type="duplicateValues" dxfId="1472" priority="2036"/>
    <cfRule type="duplicateValues" dxfId="1471" priority="2037"/>
  </conditionalFormatting>
  <conditionalFormatting sqref="R47">
    <cfRule type="duplicateValues" dxfId="1470" priority="2279"/>
    <cfRule type="duplicateValues" dxfId="1469" priority="2281"/>
    <cfRule type="duplicateValues" dxfId="1468" priority="2280"/>
  </conditionalFormatting>
  <conditionalFormatting sqref="R49">
    <cfRule type="duplicateValues" dxfId="1467" priority="2267"/>
    <cfRule type="duplicateValues" dxfId="1466" priority="2270"/>
    <cfRule type="duplicateValues" dxfId="1465" priority="2269"/>
    <cfRule type="duplicateValues" dxfId="1464" priority="2268"/>
  </conditionalFormatting>
  <conditionalFormatting sqref="R51">
    <cfRule type="duplicateValues" dxfId="1463" priority="2278"/>
    <cfRule type="duplicateValues" dxfId="1462" priority="2276"/>
    <cfRule type="duplicateValues" dxfId="1461" priority="2277"/>
  </conditionalFormatting>
  <conditionalFormatting sqref="R53">
    <cfRule type="duplicateValues" dxfId="1460" priority="2347"/>
    <cfRule type="duplicateValues" dxfId="1459" priority="2345"/>
    <cfRule type="duplicateValues" dxfId="1458" priority="2346"/>
  </conditionalFormatting>
  <conditionalFormatting sqref="S27">
    <cfRule type="duplicateValues" dxfId="1457" priority="547"/>
    <cfRule type="duplicateValues" dxfId="1456" priority="552"/>
    <cfRule type="duplicateValues" dxfId="1455" priority="543"/>
    <cfRule type="duplicateValues" dxfId="1454" priority="553"/>
    <cfRule type="duplicateValues" dxfId="1453" priority="551"/>
    <cfRule type="duplicateValues" dxfId="1452" priority="550"/>
    <cfRule type="duplicateValues" dxfId="1451" priority="549"/>
    <cfRule type="duplicateValues" dxfId="1450" priority="548"/>
    <cfRule type="duplicateValues" dxfId="1449" priority="544"/>
    <cfRule type="duplicateValues" dxfId="1448" priority="545"/>
    <cfRule type="duplicateValues" dxfId="1447" priority="546"/>
    <cfRule type="duplicateValues" dxfId="1446" priority="542"/>
    <cfRule type="duplicateValues" dxfId="1445" priority="541"/>
  </conditionalFormatting>
  <conditionalFormatting sqref="S29">
    <cfRule type="duplicateValues" dxfId="1444" priority="538"/>
    <cfRule type="duplicateValues" dxfId="1443" priority="539"/>
    <cfRule type="duplicateValues" dxfId="1442" priority="537"/>
    <cfRule type="duplicateValues" dxfId="1441" priority="536"/>
    <cfRule type="duplicateValues" dxfId="1440" priority="535"/>
    <cfRule type="duplicateValues" dxfId="1439" priority="534"/>
    <cfRule type="duplicateValues" dxfId="1438" priority="533"/>
    <cfRule type="duplicateValues" dxfId="1437" priority="532"/>
    <cfRule type="duplicateValues" dxfId="1436" priority="531"/>
    <cfRule type="duplicateValues" dxfId="1435" priority="530"/>
    <cfRule type="duplicateValues" dxfId="1434" priority="529"/>
    <cfRule type="duplicateValues" dxfId="1433" priority="528"/>
    <cfRule type="duplicateValues" dxfId="1432" priority="527"/>
    <cfRule type="duplicateValues" dxfId="1431" priority="540"/>
  </conditionalFormatting>
  <conditionalFormatting sqref="S39">
    <cfRule type="duplicateValues" dxfId="1430" priority="2509"/>
    <cfRule type="duplicateValues" dxfId="1429" priority="2506"/>
    <cfRule type="duplicateValues" dxfId="1428" priority="2507"/>
    <cfRule type="duplicateValues" dxfId="1427" priority="2508"/>
  </conditionalFormatting>
  <conditionalFormatting sqref="S41">
    <cfRule type="duplicateValues" dxfId="1426" priority="2251"/>
    <cfRule type="duplicateValues" dxfId="1425" priority="2252"/>
    <cfRule type="duplicateValues" dxfId="1424" priority="2247"/>
    <cfRule type="duplicateValues" dxfId="1423" priority="2248"/>
    <cfRule type="duplicateValues" dxfId="1422" priority="2249"/>
    <cfRule type="duplicateValues" dxfId="1421" priority="2250"/>
  </conditionalFormatting>
  <conditionalFormatting sqref="S23:AG23">
    <cfRule type="duplicateValues" dxfId="1420" priority="2707"/>
  </conditionalFormatting>
  <conditionalFormatting sqref="T17">
    <cfRule type="duplicateValues" dxfId="1419" priority="1552"/>
    <cfRule type="duplicateValues" dxfId="1418" priority="1553"/>
    <cfRule type="duplicateValues" dxfId="1417" priority="1554"/>
    <cfRule type="duplicateValues" dxfId="1416" priority="1555"/>
    <cfRule type="duplicateValues" dxfId="1415" priority="1556"/>
    <cfRule type="duplicateValues" dxfId="1414" priority="1557"/>
    <cfRule type="duplicateValues" dxfId="1413" priority="1558"/>
  </conditionalFormatting>
  <conditionalFormatting sqref="T21">
    <cfRule type="duplicateValues" dxfId="1412" priority="1547"/>
    <cfRule type="duplicateValues" dxfId="1411" priority="1545"/>
    <cfRule type="duplicateValues" dxfId="1410" priority="1549"/>
    <cfRule type="duplicateValues" dxfId="1409" priority="1537"/>
    <cfRule type="duplicateValues" dxfId="1408" priority="1538"/>
    <cfRule type="duplicateValues" dxfId="1407" priority="1539"/>
    <cfRule type="duplicateValues" dxfId="1406" priority="1540"/>
    <cfRule type="duplicateValues" dxfId="1405" priority="1541"/>
    <cfRule type="duplicateValues" dxfId="1404" priority="1542"/>
    <cfRule type="duplicateValues" dxfId="1403" priority="1543"/>
    <cfRule type="duplicateValues" dxfId="1402" priority="1544"/>
    <cfRule type="duplicateValues" dxfId="1401" priority="1536"/>
    <cfRule type="duplicateValues" dxfId="1400" priority="1535"/>
    <cfRule type="duplicateValues" dxfId="1399" priority="1550"/>
    <cfRule type="duplicateValues" dxfId="1398" priority="1551"/>
    <cfRule type="duplicateValues" dxfId="1397" priority="1546"/>
    <cfRule type="duplicateValues" dxfId="1396" priority="1548"/>
  </conditionalFormatting>
  <conditionalFormatting sqref="T39">
    <cfRule type="duplicateValues" dxfId="1395" priority="2473"/>
    <cfRule type="duplicateValues" dxfId="1394" priority="2474"/>
    <cfRule type="duplicateValues" dxfId="1393" priority="2475"/>
    <cfRule type="duplicateValues" dxfId="1392" priority="2476"/>
  </conditionalFormatting>
  <conditionalFormatting sqref="U17">
    <cfRule type="duplicateValues" dxfId="1391" priority="1507"/>
    <cfRule type="duplicateValues" dxfId="1390" priority="1506"/>
    <cfRule type="duplicateValues" dxfId="1389" priority="1509"/>
    <cfRule type="duplicateValues" dxfId="1388" priority="1512"/>
    <cfRule type="duplicateValues" dxfId="1387" priority="1511"/>
    <cfRule type="duplicateValues" dxfId="1386" priority="1513"/>
    <cfRule type="duplicateValues" dxfId="1385" priority="1510"/>
    <cfRule type="duplicateValues" dxfId="1384" priority="1508"/>
  </conditionalFormatting>
  <conditionalFormatting sqref="U21">
    <cfRule type="duplicateValues" dxfId="1383" priority="1471"/>
    <cfRule type="duplicateValues" dxfId="1382" priority="1473"/>
    <cfRule type="duplicateValues" dxfId="1381" priority="1467"/>
    <cfRule type="duplicateValues" dxfId="1380" priority="1466"/>
    <cfRule type="duplicateValues" dxfId="1379" priority="1470"/>
    <cfRule type="duplicateValues" dxfId="1378" priority="1468"/>
    <cfRule type="duplicateValues" dxfId="1377" priority="1472"/>
    <cfRule type="duplicateValues" dxfId="1376" priority="1469"/>
    <cfRule type="duplicateValues" dxfId="1375" priority="1474"/>
  </conditionalFormatting>
  <conditionalFormatting sqref="U27">
    <cfRule type="duplicateValues" dxfId="1374" priority="686" stopIfTrue="1"/>
    <cfRule type="duplicateValues" dxfId="1373" priority="688" stopIfTrue="1"/>
    <cfRule type="duplicateValues" dxfId="1372" priority="685"/>
    <cfRule type="duplicateValues" dxfId="1371" priority="687" stopIfTrue="1"/>
  </conditionalFormatting>
  <conditionalFormatting sqref="U29">
    <cfRule type="duplicateValues" dxfId="1370" priority="681"/>
    <cfRule type="duplicateValues" dxfId="1369" priority="684" stopIfTrue="1"/>
    <cfRule type="duplicateValues" dxfId="1368" priority="683" stopIfTrue="1"/>
    <cfRule type="duplicateValues" dxfId="1367" priority="682" stopIfTrue="1"/>
  </conditionalFormatting>
  <conditionalFormatting sqref="U39">
    <cfRule type="duplicateValues" dxfId="1366" priority="2502"/>
    <cfRule type="duplicateValues" dxfId="1365" priority="2504"/>
    <cfRule type="duplicateValues" dxfId="1364" priority="2505"/>
    <cfRule type="duplicateValues" dxfId="1363" priority="2503"/>
  </conditionalFormatting>
  <conditionalFormatting sqref="U51">
    <cfRule type="duplicateValues" dxfId="1362" priority="2661"/>
    <cfRule type="duplicateValues" dxfId="1361" priority="2660"/>
  </conditionalFormatting>
  <conditionalFormatting sqref="V9">
    <cfRule type="duplicateValues" dxfId="1360" priority="2673"/>
  </conditionalFormatting>
  <conditionalFormatting sqref="V17">
    <cfRule type="duplicateValues" dxfId="1359" priority="2174"/>
    <cfRule type="duplicateValues" dxfId="1358" priority="2175"/>
    <cfRule type="duplicateValues" dxfId="1357" priority="2176"/>
    <cfRule type="duplicateValues" dxfId="1356" priority="2177"/>
  </conditionalFormatting>
  <conditionalFormatting sqref="V27">
    <cfRule type="duplicateValues" dxfId="1355" priority="636"/>
    <cfRule type="duplicateValues" dxfId="1354" priority="635"/>
    <cfRule type="duplicateValues" dxfId="1353" priority="634"/>
    <cfRule type="duplicateValues" dxfId="1352" priority="633"/>
    <cfRule type="duplicateValues" dxfId="1351" priority="632"/>
    <cfRule type="duplicateValues" dxfId="1350" priority="631"/>
    <cfRule type="duplicateValues" dxfId="1349" priority="625"/>
    <cfRule type="duplicateValues" dxfId="1348" priority="626"/>
    <cfRule type="duplicateValues" dxfId="1347" priority="627"/>
    <cfRule type="duplicateValues" dxfId="1346" priority="630"/>
    <cfRule type="duplicateValues" dxfId="1345" priority="629"/>
    <cfRule type="duplicateValues" dxfId="1344" priority="628"/>
  </conditionalFormatting>
  <conditionalFormatting sqref="V29">
    <cfRule type="duplicateValues" dxfId="1343" priority="616"/>
    <cfRule type="duplicateValues" dxfId="1342" priority="613"/>
    <cfRule type="duplicateValues" dxfId="1341" priority="617"/>
    <cfRule type="duplicateValues" dxfId="1340" priority="624"/>
    <cfRule type="duplicateValues" dxfId="1339" priority="618"/>
    <cfRule type="duplicateValues" dxfId="1338" priority="619"/>
    <cfRule type="duplicateValues" dxfId="1337" priority="621"/>
    <cfRule type="duplicateValues" dxfId="1336" priority="622"/>
    <cfRule type="duplicateValues" dxfId="1335" priority="623"/>
    <cfRule type="duplicateValues" dxfId="1334" priority="614"/>
    <cfRule type="duplicateValues" dxfId="1333" priority="615"/>
    <cfRule type="duplicateValues" dxfId="1332" priority="620"/>
  </conditionalFormatting>
  <conditionalFormatting sqref="V37">
    <cfRule type="duplicateValues" dxfId="1331" priority="2640"/>
    <cfRule type="duplicateValues" dxfId="1330" priority="2641"/>
    <cfRule type="duplicateValues" dxfId="1329" priority="2642"/>
  </conditionalFormatting>
  <conditionalFormatting sqref="V39">
    <cfRule type="duplicateValues" dxfId="1328" priority="2523"/>
    <cfRule type="duplicateValues" dxfId="1327" priority="2522"/>
    <cfRule type="duplicateValues" dxfId="1326" priority="2521"/>
    <cfRule type="duplicateValues" dxfId="1325" priority="2520"/>
    <cfRule type="duplicateValues" dxfId="1324" priority="2519"/>
  </conditionalFormatting>
  <conditionalFormatting sqref="X21">
    <cfRule type="duplicateValues" dxfId="1323" priority="2320"/>
    <cfRule type="duplicateValues" dxfId="1322" priority="2324"/>
    <cfRule type="duplicateValues" dxfId="1321" priority="2323"/>
    <cfRule type="duplicateValues" dxfId="1320" priority="2322"/>
    <cfRule type="duplicateValues" dxfId="1319" priority="2321"/>
  </conditionalFormatting>
  <conditionalFormatting sqref="X27">
    <cfRule type="duplicateValues" dxfId="1318" priority="649"/>
    <cfRule type="duplicateValues" dxfId="1317" priority="653"/>
    <cfRule type="duplicateValues" dxfId="1316" priority="652"/>
    <cfRule type="duplicateValues" dxfId="1315" priority="654"/>
    <cfRule type="duplicateValues" dxfId="1314" priority="655"/>
    <cfRule type="duplicateValues" dxfId="1313" priority="651"/>
    <cfRule type="duplicateValues" dxfId="1312" priority="650"/>
    <cfRule type="duplicateValues" dxfId="1311" priority="656"/>
    <cfRule type="duplicateValues" dxfId="1310" priority="657"/>
    <cfRule type="duplicateValues" dxfId="1309" priority="658"/>
    <cfRule type="duplicateValues" dxfId="1308" priority="659"/>
    <cfRule type="duplicateValues" dxfId="1307" priority="660"/>
  </conditionalFormatting>
  <conditionalFormatting sqref="X29">
    <cfRule type="duplicateValues" dxfId="1306" priority="648"/>
    <cfRule type="duplicateValues" dxfId="1305" priority="644"/>
    <cfRule type="duplicateValues" dxfId="1304" priority="637"/>
    <cfRule type="duplicateValues" dxfId="1303" priority="647"/>
    <cfRule type="duplicateValues" dxfId="1302" priority="646"/>
    <cfRule type="duplicateValues" dxfId="1301" priority="645"/>
    <cfRule type="duplicateValues" dxfId="1300" priority="638"/>
    <cfRule type="duplicateValues" dxfId="1299" priority="639"/>
    <cfRule type="duplicateValues" dxfId="1298" priority="640"/>
    <cfRule type="duplicateValues" dxfId="1297" priority="641"/>
    <cfRule type="duplicateValues" dxfId="1296" priority="642"/>
    <cfRule type="duplicateValues" dxfId="1295" priority="643"/>
  </conditionalFormatting>
  <conditionalFormatting sqref="X37">
    <cfRule type="duplicateValues" dxfId="1294" priority="2604"/>
  </conditionalFormatting>
  <conditionalFormatting sqref="Y17">
    <cfRule type="duplicateValues" dxfId="1293" priority="2419"/>
    <cfRule type="duplicateValues" dxfId="1292" priority="2418"/>
  </conditionalFormatting>
  <conditionalFormatting sqref="Y21">
    <cfRule type="duplicateValues" dxfId="1291" priority="1564"/>
    <cfRule type="duplicateValues" dxfId="1290" priority="1562"/>
    <cfRule type="duplicateValues" dxfId="1289" priority="1561"/>
    <cfRule type="duplicateValues" dxfId="1288" priority="1560"/>
    <cfRule type="duplicateValues" dxfId="1287" priority="1559"/>
    <cfRule type="duplicateValues" dxfId="1286" priority="1575"/>
    <cfRule type="duplicateValues" dxfId="1285" priority="1574"/>
    <cfRule type="duplicateValues" dxfId="1284" priority="1573"/>
    <cfRule type="duplicateValues" dxfId="1283" priority="1572"/>
    <cfRule type="duplicateValues" dxfId="1282" priority="1571"/>
    <cfRule type="duplicateValues" dxfId="1281" priority="1570"/>
    <cfRule type="duplicateValues" dxfId="1280" priority="1568"/>
    <cfRule type="duplicateValues" dxfId="1279" priority="1563"/>
    <cfRule type="duplicateValues" dxfId="1278" priority="1566"/>
    <cfRule type="duplicateValues" dxfId="1277" priority="1565"/>
    <cfRule type="duplicateValues" dxfId="1276" priority="1569"/>
    <cfRule type="duplicateValues" dxfId="1275" priority="1567"/>
  </conditionalFormatting>
  <conditionalFormatting sqref="Y37">
    <cfRule type="duplicateValues" dxfId="1274" priority="2703"/>
    <cfRule type="duplicateValues" dxfId="1273" priority="2702"/>
  </conditionalFormatting>
  <conditionalFormatting sqref="Y39">
    <cfRule type="duplicateValues" dxfId="1272" priority="2481"/>
    <cfRule type="duplicateValues" dxfId="1271" priority="2480"/>
    <cfRule type="duplicateValues" dxfId="1270" priority="2479"/>
    <cfRule type="duplicateValues" dxfId="1269" priority="2478"/>
    <cfRule type="duplicateValues" dxfId="1268" priority="2477"/>
  </conditionalFormatting>
  <conditionalFormatting sqref="Y41">
    <cfRule type="duplicateValues" dxfId="1267" priority="2695"/>
    <cfRule type="duplicateValues" dxfId="1266" priority="2697"/>
    <cfRule type="duplicateValues" dxfId="1265" priority="2696"/>
  </conditionalFormatting>
  <conditionalFormatting sqref="Y47">
    <cfRule type="duplicateValues" dxfId="1264" priority="2271"/>
    <cfRule type="duplicateValues" dxfId="1263" priority="2272"/>
    <cfRule type="duplicateValues" dxfId="1262" priority="2273"/>
    <cfRule type="duplicateValues" dxfId="1261" priority="2274"/>
  </conditionalFormatting>
  <conditionalFormatting sqref="Z17">
    <cfRule type="duplicateValues" dxfId="1260" priority="1583"/>
    <cfRule type="duplicateValues" dxfId="1259" priority="1577"/>
    <cfRule type="duplicateValues" dxfId="1258" priority="1578"/>
    <cfRule type="duplicateValues" dxfId="1257" priority="1579"/>
    <cfRule type="duplicateValues" dxfId="1256" priority="1580"/>
    <cfRule type="duplicateValues" dxfId="1255" priority="1581"/>
    <cfRule type="duplicateValues" dxfId="1254" priority="1582"/>
  </conditionalFormatting>
  <conditionalFormatting sqref="Z21">
    <cfRule type="duplicateValues" dxfId="1253" priority="2417"/>
    <cfRule type="duplicateValues" dxfId="1252" priority="2416"/>
    <cfRule type="duplicateValues" dxfId="1251" priority="2415"/>
  </conditionalFormatting>
  <conditionalFormatting sqref="Z27">
    <cfRule type="duplicateValues" dxfId="1250" priority="601"/>
    <cfRule type="duplicateValues" dxfId="1249" priority="600"/>
    <cfRule type="duplicateValues" dxfId="1248" priority="599"/>
    <cfRule type="duplicateValues" dxfId="1247" priority="603"/>
    <cfRule type="duplicateValues" dxfId="1246" priority="598"/>
    <cfRule type="duplicateValues" dxfId="1245" priority="597"/>
    <cfRule type="duplicateValues" dxfId="1244" priority="604"/>
    <cfRule type="duplicateValues" dxfId="1243" priority="605"/>
    <cfRule type="duplicateValues" dxfId="1242" priority="606"/>
    <cfRule type="duplicateValues" dxfId="1241" priority="607"/>
    <cfRule type="duplicateValues" dxfId="1240" priority="608"/>
    <cfRule type="duplicateValues" dxfId="1239" priority="609"/>
    <cfRule type="duplicateValues" dxfId="1238" priority="610"/>
    <cfRule type="duplicateValues" dxfId="1237" priority="602"/>
  </conditionalFormatting>
  <conditionalFormatting sqref="Z29">
    <cfRule type="duplicateValues" dxfId="1236" priority="593"/>
    <cfRule type="duplicateValues" dxfId="1235" priority="596"/>
    <cfRule type="duplicateValues" dxfId="1234" priority="584"/>
    <cfRule type="duplicateValues" dxfId="1233" priority="585"/>
    <cfRule type="duplicateValues" dxfId="1232" priority="586"/>
    <cfRule type="duplicateValues" dxfId="1231" priority="587"/>
    <cfRule type="duplicateValues" dxfId="1230" priority="588"/>
    <cfRule type="duplicateValues" dxfId="1229" priority="589"/>
    <cfRule type="duplicateValues" dxfId="1228" priority="590"/>
    <cfRule type="duplicateValues" dxfId="1227" priority="591"/>
    <cfRule type="duplicateValues" dxfId="1226" priority="592"/>
    <cfRule type="duplicateValues" dxfId="1225" priority="594"/>
    <cfRule type="duplicateValues" dxfId="1224" priority="595"/>
  </conditionalFormatting>
  <conditionalFormatting sqref="AA19">
    <cfRule type="duplicateValues" dxfId="1223" priority="1530"/>
    <cfRule type="duplicateValues" dxfId="1222" priority="1517"/>
    <cfRule type="duplicateValues" dxfId="1221" priority="1514"/>
    <cfRule type="duplicateValues" dxfId="1220" priority="1516"/>
    <cfRule type="duplicateValues" dxfId="1219" priority="1518"/>
    <cfRule type="duplicateValues" dxfId="1218" priority="1519"/>
    <cfRule type="duplicateValues" dxfId="1217" priority="1520"/>
    <cfRule type="duplicateValues" dxfId="1216" priority="1521"/>
    <cfRule type="duplicateValues" dxfId="1215" priority="1522"/>
    <cfRule type="duplicateValues" dxfId="1214" priority="1523"/>
    <cfRule type="duplicateValues" dxfId="1213" priority="1531"/>
    <cfRule type="duplicateValues" dxfId="1212" priority="1524"/>
    <cfRule type="duplicateValues" dxfId="1211" priority="1515"/>
    <cfRule type="duplicateValues" dxfId="1210" priority="1532"/>
    <cfRule type="duplicateValues" dxfId="1209" priority="1528"/>
    <cfRule type="duplicateValues" dxfId="1208" priority="1527"/>
    <cfRule type="duplicateValues" dxfId="1207" priority="1526"/>
    <cfRule type="duplicateValues" dxfId="1206" priority="1529"/>
    <cfRule type="duplicateValues" dxfId="1205" priority="1525"/>
  </conditionalFormatting>
  <conditionalFormatting sqref="AA27">
    <cfRule type="duplicateValues" dxfId="1204" priority="674"/>
    <cfRule type="duplicateValues" dxfId="1203" priority="675"/>
    <cfRule type="duplicateValues" dxfId="1202" priority="673"/>
    <cfRule type="duplicateValues" dxfId="1201" priority="676"/>
    <cfRule type="duplicateValues" dxfId="1200" priority="672"/>
    <cfRule type="duplicateValues" dxfId="1199" priority="678"/>
    <cfRule type="duplicateValues" dxfId="1198" priority="677"/>
    <cfRule type="duplicateValues" dxfId="1197" priority="680"/>
    <cfRule type="duplicateValues" dxfId="1196" priority="679"/>
    <cfRule type="duplicateValues" dxfId="1195" priority="669"/>
    <cfRule type="duplicateValues" dxfId="1194" priority="670"/>
    <cfRule type="duplicateValues" dxfId="1193" priority="671"/>
  </conditionalFormatting>
  <conditionalFormatting sqref="AA29">
    <cfRule type="duplicateValues" dxfId="1192" priority="668"/>
    <cfRule type="duplicateValues" dxfId="1191" priority="665"/>
    <cfRule type="duplicateValues" dxfId="1190" priority="664"/>
    <cfRule type="duplicateValues" dxfId="1189" priority="663"/>
    <cfRule type="duplicateValues" dxfId="1188" priority="662"/>
    <cfRule type="duplicateValues" dxfId="1187" priority="667"/>
    <cfRule type="duplicateValues" dxfId="1186" priority="661"/>
    <cfRule type="duplicateValues" dxfId="1185" priority="666"/>
  </conditionalFormatting>
  <conditionalFormatting sqref="AA37">
    <cfRule type="duplicateValues" dxfId="1184" priority="2518"/>
    <cfRule type="duplicateValues" dxfId="1183" priority="2515"/>
    <cfRule type="duplicateValues" dxfId="1182" priority="2516"/>
    <cfRule type="duplicateValues" dxfId="1181" priority="2517"/>
  </conditionalFormatting>
  <conditionalFormatting sqref="AA39">
    <cfRule type="duplicateValues" dxfId="1180" priority="2510"/>
    <cfRule type="duplicateValues" dxfId="1179" priority="2511"/>
    <cfRule type="duplicateValues" dxfId="1178" priority="2512"/>
    <cfRule type="duplicateValues" dxfId="1177" priority="2513"/>
    <cfRule type="duplicateValues" dxfId="1176" priority="2514"/>
  </conditionalFormatting>
  <conditionalFormatting sqref="AB9">
    <cfRule type="duplicateValues" dxfId="1175" priority="2608"/>
    <cfRule type="duplicateValues" dxfId="1174" priority="2609"/>
    <cfRule type="duplicateValues" dxfId="1173" priority="2610"/>
  </conditionalFormatting>
  <conditionalFormatting sqref="AB21">
    <cfRule type="duplicateValues" dxfId="1172" priority="1495"/>
    <cfRule type="duplicateValues" dxfId="1171" priority="1496"/>
    <cfRule type="duplicateValues" dxfId="1170" priority="1494"/>
    <cfRule type="duplicateValues" dxfId="1169" priority="1504"/>
    <cfRule type="duplicateValues" dxfId="1168" priority="1503"/>
    <cfRule type="duplicateValues" dxfId="1167" priority="1502"/>
    <cfRule type="duplicateValues" dxfId="1166" priority="1498"/>
    <cfRule type="duplicateValues" dxfId="1165" priority="1499"/>
    <cfRule type="duplicateValues" dxfId="1164" priority="1500"/>
    <cfRule type="duplicateValues" dxfId="1163" priority="1501"/>
    <cfRule type="duplicateValues" dxfId="1162" priority="1505"/>
    <cfRule type="duplicateValues" dxfId="1161" priority="1497"/>
  </conditionalFormatting>
  <conditionalFormatting sqref="AB27">
    <cfRule type="duplicateValues" dxfId="1160" priority="575"/>
    <cfRule type="duplicateValues" dxfId="1159" priority="576"/>
    <cfRule type="duplicateValues" dxfId="1158" priority="573"/>
    <cfRule type="duplicateValues" dxfId="1157" priority="572"/>
    <cfRule type="duplicateValues" dxfId="1156" priority="577"/>
    <cfRule type="duplicateValues" dxfId="1155" priority="582"/>
    <cfRule type="duplicateValues" dxfId="1154" priority="571"/>
    <cfRule type="duplicateValues" dxfId="1153" priority="570"/>
    <cfRule type="duplicateValues" dxfId="1152" priority="581"/>
    <cfRule type="duplicateValues" dxfId="1151" priority="578"/>
    <cfRule type="duplicateValues" dxfId="1150" priority="579"/>
    <cfRule type="duplicateValues" dxfId="1149" priority="580"/>
    <cfRule type="duplicateValues" dxfId="1148" priority="574"/>
  </conditionalFormatting>
  <conditionalFormatting sqref="AB29">
    <cfRule type="duplicateValues" dxfId="1147" priority="558"/>
    <cfRule type="duplicateValues" dxfId="1146" priority="569"/>
    <cfRule type="duplicateValues" dxfId="1145" priority="568"/>
    <cfRule type="duplicateValues" dxfId="1144" priority="567"/>
    <cfRule type="duplicateValues" dxfId="1143" priority="566"/>
    <cfRule type="duplicateValues" dxfId="1142" priority="565"/>
    <cfRule type="duplicateValues" dxfId="1141" priority="564"/>
    <cfRule type="duplicateValues" dxfId="1140" priority="563"/>
    <cfRule type="duplicateValues" dxfId="1139" priority="562"/>
    <cfRule type="duplicateValues" dxfId="1138" priority="561"/>
    <cfRule type="duplicateValues" dxfId="1137" priority="560"/>
    <cfRule type="duplicateValues" dxfId="1136" priority="559"/>
    <cfRule type="duplicateValues" dxfId="1135" priority="555"/>
    <cfRule type="duplicateValues" dxfId="1134" priority="556"/>
    <cfRule type="duplicateValues" dxfId="1133" priority="557"/>
  </conditionalFormatting>
  <conditionalFormatting sqref="AC21">
    <cfRule type="duplicateValues" dxfId="1132" priority="2526"/>
    <cfRule type="duplicateValues" dxfId="1131" priority="2525"/>
  </conditionalFormatting>
  <conditionalFormatting sqref="AD7">
    <cfRule type="duplicateValues" dxfId="1130" priority="2243"/>
    <cfRule type="duplicateValues" dxfId="1129" priority="2242"/>
  </conditionalFormatting>
  <conditionalFormatting sqref="AD17">
    <cfRule type="duplicateValues" dxfId="1128" priority="2693"/>
  </conditionalFormatting>
  <conditionalFormatting sqref="AD19">
    <cfRule type="duplicateValues" dxfId="1127" priority="2317"/>
    <cfRule type="duplicateValues" dxfId="1126" priority="2319"/>
    <cfRule type="duplicateValues" dxfId="1125" priority="2318"/>
  </conditionalFormatting>
  <conditionalFormatting sqref="AD21">
    <cfRule type="duplicateValues" dxfId="1124" priority="2316"/>
    <cfRule type="duplicateValues" dxfId="1123" priority="2312"/>
    <cfRule type="duplicateValues" dxfId="1122" priority="2315"/>
    <cfRule type="duplicateValues" dxfId="1121" priority="2314"/>
    <cfRule type="duplicateValues" dxfId="1120" priority="2313"/>
  </conditionalFormatting>
  <conditionalFormatting sqref="AD27">
    <cfRule type="duplicateValues" dxfId="1119" priority="1807"/>
    <cfRule type="duplicateValues" dxfId="1118" priority="1808"/>
    <cfRule type="duplicateValues" dxfId="1117" priority="1809"/>
    <cfRule type="duplicateValues" dxfId="1116" priority="1810"/>
    <cfRule type="duplicateValues" dxfId="1115" priority="1806"/>
    <cfRule type="duplicateValues" dxfId="1114" priority="1805"/>
    <cfRule type="duplicateValues" dxfId="1113" priority="1804"/>
    <cfRule type="duplicateValues" dxfId="1112" priority="1803"/>
    <cfRule type="duplicateValues" dxfId="1111" priority="1802"/>
  </conditionalFormatting>
  <conditionalFormatting sqref="AD29">
    <cfRule type="duplicateValues" dxfId="1110" priority="2658"/>
    <cfRule type="duplicateValues" dxfId="1109" priority="2659"/>
  </conditionalFormatting>
  <conditionalFormatting sqref="AD41">
    <cfRule type="duplicateValues" dxfId="1108" priority="2657"/>
    <cfRule type="duplicateValues" dxfId="1107" priority="2656"/>
  </conditionalFormatting>
  <conditionalFormatting sqref="AD49">
    <cfRule type="duplicateValues" dxfId="1106" priority="2244"/>
    <cfRule type="duplicateValues" dxfId="1105" priority="2245"/>
  </conditionalFormatting>
  <conditionalFormatting sqref="AE7">
    <cfRule type="duplicateValues" dxfId="1104" priority="2092"/>
    <cfRule type="duplicateValues" dxfId="1103" priority="2091"/>
    <cfRule type="duplicateValues" dxfId="1102" priority="2090"/>
  </conditionalFormatting>
  <conditionalFormatting sqref="AE9">
    <cfRule type="duplicateValues" dxfId="1101" priority="2075"/>
    <cfRule type="duplicateValues" dxfId="1100" priority="2074"/>
    <cfRule type="duplicateValues" dxfId="1099" priority="2073"/>
  </conditionalFormatting>
  <conditionalFormatting sqref="AE17">
    <cfRule type="duplicateValues" dxfId="1098" priority="2062"/>
    <cfRule type="duplicateValues" dxfId="1097" priority="2065"/>
    <cfRule type="duplicateValues" dxfId="1096" priority="2064"/>
    <cfRule type="duplicateValues" dxfId="1095" priority="2063"/>
  </conditionalFormatting>
  <conditionalFormatting sqref="AE19">
    <cfRule type="duplicateValues" dxfId="1094" priority="2068"/>
    <cfRule type="duplicateValues" dxfId="1093" priority="2067"/>
    <cfRule type="duplicateValues" dxfId="1092" priority="2066"/>
    <cfRule type="duplicateValues" dxfId="1091" priority="2061"/>
  </conditionalFormatting>
  <conditionalFormatting sqref="AE27">
    <cfRule type="duplicateValues" dxfId="1090" priority="503"/>
    <cfRule type="duplicateValues" dxfId="1089" priority="498"/>
    <cfRule type="duplicateValues" dxfId="1088" priority="502"/>
    <cfRule type="duplicateValues" dxfId="1087" priority="509"/>
    <cfRule type="duplicateValues" dxfId="1086" priority="508"/>
    <cfRule type="duplicateValues" dxfId="1085" priority="504"/>
    <cfRule type="duplicateValues" dxfId="1084" priority="507"/>
    <cfRule type="duplicateValues" dxfId="1083" priority="501"/>
    <cfRule type="duplicateValues" dxfId="1082" priority="500"/>
    <cfRule type="duplicateValues" dxfId="1081" priority="506"/>
    <cfRule type="duplicateValues" dxfId="1080" priority="499"/>
    <cfRule type="duplicateValues" dxfId="1079" priority="505"/>
    <cfRule type="duplicateValues" dxfId="1078" priority="496"/>
    <cfRule type="duplicateValues" dxfId="1077" priority="497"/>
  </conditionalFormatting>
  <conditionalFormatting sqref="AE29">
    <cfRule type="duplicateValues" dxfId="1076" priority="488"/>
    <cfRule type="duplicateValues" dxfId="1075" priority="486"/>
    <cfRule type="duplicateValues" dxfId="1074" priority="487"/>
    <cfRule type="duplicateValues" dxfId="1073" priority="495"/>
    <cfRule type="duplicateValues" dxfId="1072" priority="494"/>
    <cfRule type="duplicateValues" dxfId="1071" priority="493"/>
    <cfRule type="duplicateValues" dxfId="1070" priority="491"/>
    <cfRule type="duplicateValues" dxfId="1069" priority="490"/>
    <cfRule type="duplicateValues" dxfId="1068" priority="489"/>
    <cfRule type="duplicateValues" dxfId="1067" priority="485"/>
    <cfRule type="duplicateValues" dxfId="1066" priority="492"/>
  </conditionalFormatting>
  <conditionalFormatting sqref="AE41">
    <cfRule type="duplicateValues" dxfId="1065" priority="1822"/>
    <cfRule type="duplicateValues" dxfId="1064" priority="1821"/>
    <cfRule type="duplicateValues" dxfId="1063" priority="1819"/>
    <cfRule type="duplicateValues" dxfId="1062" priority="1823"/>
    <cfRule type="duplicateValues" dxfId="1061" priority="1817"/>
    <cfRule type="duplicateValues" dxfId="1060" priority="1818"/>
    <cfRule type="duplicateValues" dxfId="1059" priority="1820"/>
  </conditionalFormatting>
  <conditionalFormatting sqref="AE47">
    <cfRule type="duplicateValues" dxfId="1058" priority="2654"/>
    <cfRule type="duplicateValues" dxfId="1057" priority="2655"/>
  </conditionalFormatting>
  <conditionalFormatting sqref="AF35">
    <cfRule type="duplicateValues" dxfId="1056" priority="2528"/>
    <cfRule type="duplicateValues" dxfId="1055" priority="2529"/>
    <cfRule type="duplicateValues" dxfId="1054" priority="2527"/>
    <cfRule type="duplicateValues" dxfId="1053" priority="2530"/>
  </conditionalFormatting>
  <conditionalFormatting sqref="AF53">
    <cfRule type="duplicateValues" dxfId="1052" priority="2605"/>
    <cfRule type="duplicateValues" dxfId="1051" priority="2606"/>
  </conditionalFormatting>
  <conditionalFormatting sqref="AF55">
    <cfRule type="duplicateValues" dxfId="1050" priority="2568"/>
    <cfRule type="duplicateValues" dxfId="1049" priority="2572"/>
    <cfRule type="duplicateValues" dxfId="1048" priority="2570"/>
  </conditionalFormatting>
  <conditionalFormatting sqref="AF57">
    <cfRule type="duplicateValues" dxfId="1047" priority="2571"/>
    <cfRule type="duplicateValues" dxfId="1046" priority="2569"/>
  </conditionalFormatting>
  <conditionalFormatting sqref="AF59">
    <cfRule type="duplicateValues" dxfId="1045" priority="2549"/>
    <cfRule type="duplicateValues" dxfId="1044" priority="2550"/>
  </conditionalFormatting>
  <conditionalFormatting sqref="AG11">
    <cfRule type="duplicateValues" dxfId="1043" priority="1924"/>
    <cfRule type="duplicateValues" dxfId="1042" priority="1925"/>
    <cfRule type="duplicateValues" dxfId="1041" priority="1926"/>
    <cfRule type="duplicateValues" dxfId="1040" priority="1923"/>
  </conditionalFormatting>
  <conditionalFormatting sqref="AG19">
    <cfRule type="duplicateValues" dxfId="1039" priority="2413"/>
    <cfRule type="duplicateValues" dxfId="1038" priority="2414"/>
  </conditionalFormatting>
  <conditionalFormatting sqref="AG21">
    <cfRule type="duplicateValues" dxfId="1037" priority="2583"/>
  </conditionalFormatting>
  <conditionalFormatting sqref="AG49">
    <cfRule type="duplicateValues" dxfId="1036" priority="2547"/>
    <cfRule type="duplicateValues" dxfId="1035" priority="2548"/>
  </conditionalFormatting>
  <conditionalFormatting sqref="AG57">
    <cfRule type="duplicateValues" dxfId="1034" priority="2233"/>
    <cfRule type="duplicateValues" dxfId="1033" priority="2232"/>
    <cfRule type="duplicateValues" dxfId="1032" priority="2234"/>
    <cfRule type="duplicateValues" dxfId="1031" priority="2235"/>
  </conditionalFormatting>
  <conditionalFormatting sqref="AG59">
    <cfRule type="duplicateValues" dxfId="1030" priority="2631"/>
  </conditionalFormatting>
  <conditionalFormatting sqref="AG61">
    <cfRule type="duplicateValues" dxfId="1029" priority="1896"/>
    <cfRule type="duplicateValues" dxfId="1028" priority="1895"/>
    <cfRule type="duplicateValues" dxfId="1027" priority="1894"/>
    <cfRule type="duplicateValues" dxfId="1026" priority="1892"/>
    <cfRule type="duplicateValues" dxfId="1025" priority="1891"/>
    <cfRule type="duplicateValues" dxfId="1024" priority="1893"/>
  </conditionalFormatting>
  <conditionalFormatting sqref="AH19">
    <cfRule type="duplicateValues" dxfId="1023" priority="1350"/>
    <cfRule type="duplicateValues" dxfId="1022" priority="1351"/>
    <cfRule type="duplicateValues" dxfId="1021" priority="1354"/>
    <cfRule type="duplicateValues" dxfId="1020" priority="1347"/>
    <cfRule type="duplicateValues" dxfId="1019" priority="1346"/>
    <cfRule type="duplicateValues" dxfId="1018" priority="1348"/>
    <cfRule type="duplicateValues" dxfId="1017" priority="1352"/>
    <cfRule type="duplicateValues" dxfId="1016" priority="1349"/>
    <cfRule type="duplicateValues" dxfId="1015" priority="1353"/>
  </conditionalFormatting>
  <conditionalFormatting sqref="AH23">
    <cfRule type="duplicateValues" dxfId="1014" priority="1364"/>
    <cfRule type="duplicateValues" dxfId="1013" priority="1365"/>
    <cfRule type="duplicateValues" dxfId="1012" priority="1359"/>
    <cfRule type="duplicateValues" dxfId="1011" priority="1358"/>
    <cfRule type="duplicateValues" dxfId="1010" priority="1363"/>
    <cfRule type="duplicateValues" dxfId="1009" priority="1357"/>
    <cfRule type="duplicateValues" dxfId="1008" priority="1356"/>
    <cfRule type="duplicateValues" dxfId="1007" priority="1362"/>
    <cfRule type="duplicateValues" dxfId="1006" priority="1360"/>
    <cfRule type="duplicateValues" dxfId="1005" priority="1355"/>
    <cfRule type="duplicateValues" dxfId="1004" priority="1361"/>
  </conditionalFormatting>
  <conditionalFormatting sqref="AH31">
    <cfRule type="duplicateValues" dxfId="1003" priority="2532"/>
    <cfRule type="duplicateValues" dxfId="1002" priority="2531"/>
  </conditionalFormatting>
  <conditionalFormatting sqref="AH35">
    <cfRule type="duplicateValues" dxfId="1001" priority="2565"/>
    <cfRule type="duplicateValues" dxfId="1000" priority="2566"/>
    <cfRule type="duplicateValues" dxfId="999" priority="2567"/>
  </conditionalFormatting>
  <conditionalFormatting sqref="AH39">
    <cfRule type="duplicateValues" dxfId="998" priority="2563"/>
    <cfRule type="duplicateValues" dxfId="997" priority="2564"/>
    <cfRule type="duplicateValues" dxfId="996" priority="2562"/>
  </conditionalFormatting>
  <conditionalFormatting sqref="AH45">
    <cfRule type="duplicateValues" dxfId="995" priority="2310"/>
    <cfRule type="duplicateValues" dxfId="994" priority="2309"/>
    <cfRule type="duplicateValues" dxfId="993" priority="2308"/>
    <cfRule type="duplicateValues" dxfId="992" priority="2307"/>
  </conditionalFormatting>
  <conditionalFormatting sqref="AH51">
    <cfRule type="duplicateValues" dxfId="991" priority="2627"/>
    <cfRule type="duplicateValues" dxfId="990" priority="2626"/>
    <cfRule type="duplicateValues" dxfId="989" priority="2625"/>
  </conditionalFormatting>
  <conditionalFormatting sqref="AH57">
    <cfRule type="duplicateValues" dxfId="988" priority="2650"/>
  </conditionalFormatting>
  <conditionalFormatting sqref="AI15">
    <cfRule type="duplicateValues" dxfId="987" priority="1886"/>
    <cfRule type="duplicateValues" dxfId="986" priority="1887"/>
    <cfRule type="duplicateValues" dxfId="985" priority="1888"/>
    <cfRule type="duplicateValues" dxfId="984" priority="1889"/>
    <cfRule type="duplicateValues" dxfId="983" priority="1890"/>
    <cfRule type="duplicateValues" dxfId="982" priority="1885"/>
  </conditionalFormatting>
  <conditionalFormatting sqref="AI19">
    <cfRule type="duplicateValues" dxfId="981" priority="2582"/>
  </conditionalFormatting>
  <conditionalFormatting sqref="AI33">
    <cfRule type="duplicateValues" dxfId="980" priority="2264"/>
    <cfRule type="duplicateValues" dxfId="979" priority="2265"/>
    <cfRule type="duplicateValues" dxfId="978" priority="2266"/>
  </conditionalFormatting>
  <conditionalFormatting sqref="AI37">
    <cfRule type="duplicateValues" dxfId="977" priority="696"/>
    <cfRule type="duplicateValues" dxfId="976" priority="692"/>
    <cfRule type="duplicateValues" dxfId="975" priority="698"/>
    <cfRule type="duplicateValues" dxfId="974" priority="697"/>
    <cfRule type="duplicateValues" dxfId="973" priority="700"/>
    <cfRule type="duplicateValues" dxfId="972" priority="701"/>
    <cfRule type="duplicateValues" dxfId="971" priority="695"/>
    <cfRule type="duplicateValues" dxfId="970" priority="694"/>
    <cfRule type="duplicateValues" dxfId="969" priority="693"/>
    <cfRule type="duplicateValues" dxfId="968" priority="699"/>
  </conditionalFormatting>
  <conditionalFormatting sqref="AI39">
    <cfRule type="duplicateValues" dxfId="967" priority="2584"/>
  </conditionalFormatting>
  <conditionalFormatting sqref="AI51">
    <cfRule type="duplicateValues" dxfId="966" priority="708"/>
    <cfRule type="duplicateValues" dxfId="965" priority="707"/>
    <cfRule type="duplicateValues" dxfId="964" priority="706"/>
    <cfRule type="duplicateValues" dxfId="963" priority="705"/>
    <cfRule type="duplicateValues" dxfId="962" priority="704"/>
    <cfRule type="duplicateValues" dxfId="961" priority="709"/>
    <cfRule type="duplicateValues" dxfId="960" priority="710"/>
    <cfRule type="duplicateValues" dxfId="959" priority="711"/>
    <cfRule type="duplicateValues" dxfId="958" priority="703"/>
    <cfRule type="duplicateValues" dxfId="957" priority="702"/>
    <cfRule type="duplicateValues" dxfId="956" priority="712"/>
  </conditionalFormatting>
  <conditionalFormatting sqref="AJ5">
    <cfRule type="duplicateValues" dxfId="955" priority="2644"/>
  </conditionalFormatting>
  <conditionalFormatting sqref="AJ7">
    <cfRule type="duplicateValues" dxfId="954" priority="2643"/>
  </conditionalFormatting>
  <conditionalFormatting sqref="AJ15">
    <cfRule type="duplicateValues" dxfId="953" priority="1770"/>
    <cfRule type="duplicateValues" dxfId="952" priority="1772"/>
    <cfRule type="duplicateValues" dxfId="951" priority="1774"/>
    <cfRule type="duplicateValues" dxfId="950" priority="1775"/>
    <cfRule type="duplicateValues" dxfId="949" priority="1777"/>
  </conditionalFormatting>
  <conditionalFormatting sqref="AJ17">
    <cfRule type="duplicateValues" dxfId="948" priority="1771"/>
    <cfRule type="duplicateValues" dxfId="947" priority="1776"/>
    <cfRule type="duplicateValues" dxfId="946" priority="1773"/>
  </conditionalFormatting>
  <conditionalFormatting sqref="AJ21">
    <cfRule type="duplicateValues" dxfId="945" priority="1672"/>
    <cfRule type="duplicateValues" dxfId="944" priority="1680"/>
    <cfRule type="duplicateValues" dxfId="943" priority="1679"/>
    <cfRule type="duplicateValues" dxfId="942" priority="1678"/>
    <cfRule type="duplicateValues" dxfId="941" priority="1677"/>
    <cfRule type="duplicateValues" dxfId="940" priority="1671"/>
    <cfRule type="duplicateValues" dxfId="939" priority="1676"/>
    <cfRule type="duplicateValues" dxfId="938" priority="1675"/>
    <cfRule type="duplicateValues" dxfId="937" priority="1674"/>
    <cfRule type="duplicateValues" dxfId="936" priority="1673"/>
  </conditionalFormatting>
  <conditionalFormatting sqref="AJ23">
    <cfRule type="duplicateValues" dxfId="935" priority="1787"/>
    <cfRule type="duplicateValues" dxfId="934" priority="1781"/>
    <cfRule type="duplicateValues" dxfId="933" priority="1782"/>
    <cfRule type="duplicateValues" dxfId="932" priority="1780"/>
    <cfRule type="duplicateValues" dxfId="931" priority="1785"/>
    <cfRule type="duplicateValues" dxfId="930" priority="1790"/>
    <cfRule type="duplicateValues" dxfId="929" priority="1786"/>
    <cfRule type="duplicateValues" dxfId="928" priority="1779"/>
    <cfRule type="duplicateValues" dxfId="927" priority="1778"/>
  </conditionalFormatting>
  <conditionalFormatting sqref="AJ35">
    <cfRule type="duplicateValues" dxfId="926" priority="2560"/>
    <cfRule type="duplicateValues" dxfId="925" priority="2559"/>
    <cfRule type="duplicateValues" dxfId="924" priority="2558"/>
  </conditionalFormatting>
  <conditionalFormatting sqref="AJ39">
    <cfRule type="duplicateValues" dxfId="923" priority="2557"/>
    <cfRule type="duplicateValues" dxfId="922" priority="2556"/>
    <cfRule type="duplicateValues" dxfId="921" priority="2555"/>
    <cfRule type="duplicateValues" dxfId="920" priority="2554"/>
  </conditionalFormatting>
  <conditionalFormatting sqref="AJ49">
    <cfRule type="duplicateValues" dxfId="919" priority="2118"/>
    <cfRule type="duplicateValues" dxfId="918" priority="2112"/>
    <cfRule type="duplicateValues" dxfId="917" priority="2113"/>
    <cfRule type="duplicateValues" dxfId="916" priority="2114"/>
    <cfRule type="duplicateValues" dxfId="915" priority="2115"/>
    <cfRule type="duplicateValues" dxfId="914" priority="2111"/>
    <cfRule type="duplicateValues" dxfId="913" priority="2116"/>
    <cfRule type="duplicateValues" dxfId="912" priority="2117"/>
  </conditionalFormatting>
  <conditionalFormatting sqref="AJ51">
    <cfRule type="duplicateValues" dxfId="911" priority="2109"/>
    <cfRule type="duplicateValues" dxfId="910" priority="2108"/>
    <cfRule type="duplicateValues" dxfId="909" priority="2103"/>
    <cfRule type="duplicateValues" dxfId="908" priority="2104"/>
    <cfRule type="duplicateValues" dxfId="907" priority="2105"/>
    <cfRule type="duplicateValues" dxfId="906" priority="2106"/>
    <cfRule type="duplicateValues" dxfId="905" priority="2107"/>
    <cfRule type="duplicateValues" dxfId="904" priority="2102"/>
  </conditionalFormatting>
  <conditionalFormatting sqref="AJ53">
    <cfRule type="duplicateValues" dxfId="903" priority="2148"/>
    <cfRule type="duplicateValues" dxfId="902" priority="2149"/>
    <cfRule type="duplicateValues" dxfId="901" priority="2150"/>
    <cfRule type="duplicateValues" dxfId="900" priority="2151"/>
    <cfRule type="duplicateValues" dxfId="899" priority="2152"/>
  </conditionalFormatting>
  <conditionalFormatting sqref="AJ59">
    <cfRule type="duplicateValues" dxfId="898" priority="2580"/>
  </conditionalFormatting>
  <conditionalFormatting sqref="AK19">
    <cfRule type="duplicateValues" dxfId="897" priority="1741"/>
    <cfRule type="duplicateValues" dxfId="896" priority="1746"/>
    <cfRule type="duplicateValues" dxfId="895" priority="1745"/>
    <cfRule type="duplicateValues" dxfId="894" priority="1744"/>
    <cfRule type="duplicateValues" dxfId="893" priority="1743"/>
    <cfRule type="duplicateValues" dxfId="892" priority="1742"/>
  </conditionalFormatting>
  <conditionalFormatting sqref="AK47">
    <cfRule type="duplicateValues" dxfId="891" priority="1846"/>
    <cfRule type="duplicateValues" dxfId="890" priority="1849"/>
    <cfRule type="duplicateValues" dxfId="889" priority="1850"/>
    <cfRule type="duplicateValues" dxfId="888" priority="1848"/>
    <cfRule type="duplicateValues" dxfId="887" priority="1847"/>
    <cfRule type="duplicateValues" dxfId="886" priority="1845"/>
  </conditionalFormatting>
  <conditionalFormatting sqref="AK53">
    <cfRule type="duplicateValues" dxfId="885" priority="1839"/>
    <cfRule type="duplicateValues" dxfId="884" priority="1844"/>
    <cfRule type="duplicateValues" dxfId="883" priority="1838"/>
    <cfRule type="duplicateValues" dxfId="882" priority="1843"/>
    <cfRule type="duplicateValues" dxfId="881" priority="1842"/>
    <cfRule type="duplicateValues" dxfId="880" priority="1841"/>
    <cfRule type="duplicateValues" dxfId="879" priority="1840"/>
    <cfRule type="duplicateValues" dxfId="878" priority="1837"/>
  </conditionalFormatting>
  <conditionalFormatting sqref="AK59">
    <cfRule type="duplicateValues" dxfId="877" priority="2439"/>
    <cfRule type="duplicateValues" dxfId="876" priority="2438"/>
  </conditionalFormatting>
  <conditionalFormatting sqref="AL15">
    <cfRule type="duplicateValues" dxfId="875" priority="1799"/>
    <cfRule type="duplicateValues" dxfId="874" priority="1797"/>
    <cfRule type="duplicateValues" dxfId="873" priority="1796"/>
    <cfRule type="duplicateValues" dxfId="872" priority="1794"/>
    <cfRule type="duplicateValues" dxfId="871" priority="1792"/>
  </conditionalFormatting>
  <conditionalFormatting sqref="AL17">
    <cfRule type="duplicateValues" dxfId="870" priority="1798"/>
    <cfRule type="duplicateValues" dxfId="869" priority="1795"/>
    <cfRule type="duplicateValues" dxfId="868" priority="1793"/>
  </conditionalFormatting>
  <conditionalFormatting sqref="AL25">
    <cfRule type="duplicateValues" dxfId="867" priority="2429"/>
    <cfRule type="duplicateValues" dxfId="866" priority="2431"/>
    <cfRule type="duplicateValues" dxfId="865" priority="2432"/>
    <cfRule type="duplicateValues" dxfId="864" priority="2430"/>
  </conditionalFormatting>
  <conditionalFormatting sqref="AL27">
    <cfRule type="duplicateValues" dxfId="863" priority="2284"/>
    <cfRule type="duplicateValues" dxfId="862" priority="2282"/>
    <cfRule type="duplicateValues" dxfId="861" priority="2283"/>
  </conditionalFormatting>
  <conditionalFormatting sqref="AL31">
    <cfRule type="duplicateValues" dxfId="860" priority="2285"/>
    <cfRule type="duplicateValues" dxfId="859" priority="2286"/>
    <cfRule type="duplicateValues" dxfId="858" priority="2287"/>
  </conditionalFormatting>
  <conditionalFormatting sqref="AL55">
    <cfRule type="duplicateValues" dxfId="857" priority="2579"/>
  </conditionalFormatting>
  <conditionalFormatting sqref="AM29">
    <cfRule type="duplicateValues" dxfId="856" priority="1693"/>
    <cfRule type="duplicateValues" dxfId="855" priority="1694"/>
    <cfRule type="duplicateValues" dxfId="854" priority="1691"/>
    <cfRule type="duplicateValues" dxfId="853" priority="1697"/>
    <cfRule type="duplicateValues" dxfId="852" priority="1696"/>
    <cfRule type="duplicateValues" dxfId="851" priority="1695"/>
    <cfRule type="duplicateValues" dxfId="850" priority="1690"/>
    <cfRule type="duplicateValues" dxfId="849" priority="1700"/>
    <cfRule type="duplicateValues" dxfId="848" priority="1698"/>
    <cfRule type="duplicateValues" dxfId="847" priority="1692"/>
    <cfRule type="duplicateValues" dxfId="846" priority="1699"/>
  </conditionalFormatting>
  <conditionalFormatting sqref="AM33">
    <cfRule type="duplicateValues" dxfId="845" priority="2426"/>
    <cfRule type="duplicateValues" dxfId="844" priority="2427"/>
    <cfRule type="duplicateValues" dxfId="843" priority="2428"/>
  </conditionalFormatting>
  <conditionalFormatting sqref="AM37">
    <cfRule type="duplicateValues" dxfId="842" priority="1686"/>
    <cfRule type="duplicateValues" dxfId="841" priority="1681"/>
    <cfRule type="duplicateValues" dxfId="840" priority="1689"/>
    <cfRule type="duplicateValues" dxfId="839" priority="1682"/>
    <cfRule type="duplicateValues" dxfId="838" priority="1683"/>
    <cfRule type="duplicateValues" dxfId="837" priority="1688"/>
    <cfRule type="duplicateValues" dxfId="836" priority="1687"/>
    <cfRule type="duplicateValues" dxfId="835" priority="1684"/>
    <cfRule type="duplicateValues" dxfId="834" priority="1685"/>
  </conditionalFormatting>
  <conditionalFormatting sqref="AM49">
    <cfRule type="duplicateValues" dxfId="833" priority="2611"/>
  </conditionalFormatting>
  <conditionalFormatting sqref="AM55">
    <cfRule type="duplicateValues" dxfId="832" priority="2577"/>
    <cfRule type="duplicateValues" dxfId="831" priority="2576"/>
    <cfRule type="duplicateValues" dxfId="830" priority="2575"/>
  </conditionalFormatting>
  <conditionalFormatting sqref="AM57">
    <cfRule type="duplicateValues" dxfId="829" priority="2574"/>
  </conditionalFormatting>
  <conditionalFormatting sqref="AM61">
    <cfRule type="duplicateValues" dxfId="828" priority="2420"/>
    <cfRule type="duplicateValues" dxfId="827" priority="2421"/>
  </conditionalFormatting>
  <conditionalFormatting sqref="AN17">
    <cfRule type="duplicateValues" dxfId="826" priority="1372"/>
    <cfRule type="duplicateValues" dxfId="825" priority="1378"/>
    <cfRule type="duplicateValues" dxfId="824" priority="1377"/>
    <cfRule type="duplicateValues" dxfId="823" priority="1370"/>
    <cfRule type="duplicateValues" dxfId="822" priority="1376"/>
    <cfRule type="duplicateValues" dxfId="821" priority="1375"/>
    <cfRule type="duplicateValues" dxfId="820" priority="1379"/>
    <cfRule type="duplicateValues" dxfId="819" priority="1374"/>
    <cfRule type="duplicateValues" dxfId="818" priority="1373"/>
    <cfRule type="duplicateValues" dxfId="817" priority="1369"/>
    <cfRule type="duplicateValues" dxfId="816" priority="1371"/>
  </conditionalFormatting>
  <conditionalFormatting sqref="AN21">
    <cfRule type="duplicateValues" dxfId="815" priority="1425"/>
    <cfRule type="duplicateValues" dxfId="814" priority="1444"/>
    <cfRule type="duplicateValues" dxfId="813" priority="1427"/>
    <cfRule type="duplicateValues" dxfId="812" priority="1428"/>
    <cfRule type="duplicateValues" dxfId="811" priority="1429"/>
    <cfRule type="duplicateValues" dxfId="810" priority="1430"/>
    <cfRule type="duplicateValues" dxfId="809" priority="1431"/>
    <cfRule type="duplicateValues" dxfId="808" priority="1432"/>
    <cfRule type="duplicateValues" dxfId="807" priority="1433"/>
    <cfRule type="duplicateValues" dxfId="806" priority="1434"/>
    <cfRule type="duplicateValues" dxfId="805" priority="1435"/>
    <cfRule type="duplicateValues" dxfId="804" priority="1436"/>
    <cfRule type="duplicateValues" dxfId="803" priority="1437"/>
    <cfRule type="duplicateValues" dxfId="802" priority="1438"/>
    <cfRule type="duplicateValues" dxfId="801" priority="1439"/>
    <cfRule type="duplicateValues" dxfId="800" priority="1440"/>
    <cfRule type="duplicateValues" dxfId="799" priority="1441"/>
    <cfRule type="duplicateValues" dxfId="798" priority="1442"/>
    <cfRule type="duplicateValues" dxfId="797" priority="1443"/>
    <cfRule type="duplicateValues" dxfId="796" priority="1426"/>
  </conditionalFormatting>
  <conditionalFormatting sqref="AN23">
    <cfRule type="duplicateValues" dxfId="795" priority="1737"/>
    <cfRule type="duplicateValues" dxfId="794" priority="1739"/>
    <cfRule type="duplicateValues" dxfId="793" priority="1736"/>
    <cfRule type="duplicateValues" dxfId="792" priority="1735"/>
    <cfRule type="duplicateValues" dxfId="791" priority="1734"/>
    <cfRule type="duplicateValues" dxfId="790" priority="1733"/>
    <cfRule type="duplicateValues" dxfId="789" priority="1732"/>
    <cfRule type="duplicateValues" dxfId="788" priority="1731"/>
    <cfRule type="duplicateValues" dxfId="787" priority="1730"/>
    <cfRule type="duplicateValues" dxfId="786" priority="1738"/>
  </conditionalFormatting>
  <conditionalFormatting sqref="AN31">
    <cfRule type="duplicateValues" dxfId="785" priority="2666"/>
    <cfRule type="duplicateValues" dxfId="784" priority="2667"/>
  </conditionalFormatting>
  <conditionalFormatting sqref="AN47">
    <cfRule type="duplicateValues" dxfId="783" priority="2620"/>
    <cfRule type="duplicateValues" dxfId="782" priority="2621"/>
  </conditionalFormatting>
  <conditionalFormatting sqref="AN49">
    <cfRule type="duplicateValues" dxfId="781" priority="2622"/>
    <cfRule type="duplicateValues" dxfId="780" priority="2623"/>
  </conditionalFormatting>
  <conditionalFormatting sqref="AN57">
    <cfRule type="duplicateValues" dxfId="779" priority="2629"/>
    <cfRule type="duplicateValues" dxfId="778" priority="2630"/>
  </conditionalFormatting>
  <conditionalFormatting sqref="AN59">
    <cfRule type="duplicateValues" dxfId="777" priority="2442"/>
    <cfRule type="duplicateValues" dxfId="776" priority="2441"/>
    <cfRule type="duplicateValues" dxfId="775" priority="2440"/>
  </conditionalFormatting>
  <conditionalFormatting sqref="AN61">
    <cfRule type="duplicateValues" dxfId="774" priority="2422"/>
    <cfRule type="duplicateValues" dxfId="773" priority="2424"/>
    <cfRule type="duplicateValues" dxfId="772" priority="2425"/>
    <cfRule type="duplicateValues" dxfId="771" priority="2423"/>
  </conditionalFormatting>
  <conditionalFormatting sqref="AN63">
    <cfRule type="duplicateValues" dxfId="770" priority="2624"/>
  </conditionalFormatting>
  <conditionalFormatting sqref="AO17">
    <cfRule type="duplicateValues" dxfId="769" priority="1405"/>
    <cfRule type="duplicateValues" dxfId="768" priority="1409"/>
    <cfRule type="duplicateValues" dxfId="767" priority="1410"/>
    <cfRule type="duplicateValues" dxfId="766" priority="1411"/>
    <cfRule type="duplicateValues" dxfId="765" priority="1412"/>
    <cfRule type="duplicateValues" dxfId="764" priority="1408"/>
    <cfRule type="duplicateValues" dxfId="763" priority="1407"/>
    <cfRule type="duplicateValues" dxfId="762" priority="1406"/>
    <cfRule type="duplicateValues" dxfId="761" priority="1404"/>
    <cfRule type="duplicateValues" dxfId="760" priority="1403"/>
    <cfRule type="duplicateValues" dxfId="759" priority="1402"/>
    <cfRule type="duplicateValues" dxfId="758" priority="1401"/>
  </conditionalFormatting>
  <conditionalFormatting sqref="AO19">
    <cfRule type="duplicateValues" dxfId="757" priority="1400"/>
    <cfRule type="duplicateValues" dxfId="756" priority="1397"/>
    <cfRule type="duplicateValues" dxfId="755" priority="1395"/>
    <cfRule type="duplicateValues" dxfId="754" priority="1399"/>
    <cfRule type="duplicateValues" dxfId="753" priority="1398"/>
    <cfRule type="duplicateValues" dxfId="752" priority="1381"/>
    <cfRule type="duplicateValues" dxfId="751" priority="1382"/>
    <cfRule type="duplicateValues" dxfId="750" priority="1383"/>
    <cfRule type="duplicateValues" dxfId="749" priority="1384"/>
    <cfRule type="duplicateValues" dxfId="748" priority="1385"/>
    <cfRule type="duplicateValues" dxfId="747" priority="1386"/>
    <cfRule type="duplicateValues" dxfId="746" priority="1387"/>
    <cfRule type="duplicateValues" dxfId="745" priority="1388"/>
    <cfRule type="duplicateValues" dxfId="744" priority="1389"/>
    <cfRule type="duplicateValues" dxfId="743" priority="1390"/>
    <cfRule type="duplicateValues" dxfId="742" priority="1391"/>
    <cfRule type="duplicateValues" dxfId="741" priority="1392"/>
    <cfRule type="duplicateValues" dxfId="740" priority="1393"/>
    <cfRule type="duplicateValues" dxfId="739" priority="1394"/>
    <cfRule type="duplicateValues" dxfId="738" priority="1396"/>
  </conditionalFormatting>
  <conditionalFormatting sqref="AO21">
    <cfRule type="duplicateValues" dxfId="737" priority="1458"/>
    <cfRule type="duplicateValues" dxfId="736" priority="1448"/>
    <cfRule type="duplicateValues" dxfId="735" priority="1445"/>
    <cfRule type="duplicateValues" dxfId="734" priority="1452"/>
    <cfRule type="duplicateValues" dxfId="733" priority="1454"/>
    <cfRule type="duplicateValues" dxfId="732" priority="1446"/>
    <cfRule type="duplicateValues" dxfId="731" priority="1455"/>
    <cfRule type="duplicateValues" dxfId="730" priority="1456"/>
    <cfRule type="duplicateValues" dxfId="729" priority="1457"/>
    <cfRule type="duplicateValues" dxfId="728" priority="1451"/>
    <cfRule type="duplicateValues" dxfId="727" priority="1459"/>
    <cfRule type="duplicateValues" dxfId="726" priority="1460"/>
    <cfRule type="duplicateValues" dxfId="725" priority="1461"/>
    <cfRule type="duplicateValues" dxfId="724" priority="1462"/>
    <cfRule type="duplicateValues" dxfId="723" priority="1463"/>
    <cfRule type="duplicateValues" dxfId="722" priority="1447"/>
    <cfRule type="duplicateValues" dxfId="721" priority="1464"/>
    <cfRule type="duplicateValues" dxfId="720" priority="1450"/>
    <cfRule type="duplicateValues" dxfId="719" priority="1449"/>
    <cfRule type="duplicateValues" dxfId="718" priority="1453"/>
  </conditionalFormatting>
  <conditionalFormatting sqref="AO33">
    <cfRule type="duplicateValues" dxfId="717" priority="511"/>
    <cfRule type="duplicateValues" dxfId="716" priority="512"/>
    <cfRule type="duplicateValues" dxfId="715" priority="514"/>
    <cfRule type="duplicateValues" dxfId="714" priority="515"/>
    <cfRule type="duplicateValues" dxfId="713" priority="516"/>
    <cfRule type="duplicateValues" dxfId="712" priority="517"/>
    <cfRule type="duplicateValues" dxfId="711" priority="518"/>
    <cfRule type="duplicateValues" dxfId="710" priority="519"/>
    <cfRule type="duplicateValues" dxfId="709" priority="520"/>
    <cfRule type="duplicateValues" dxfId="708" priority="521"/>
    <cfRule type="duplicateValues" dxfId="707" priority="522"/>
    <cfRule type="duplicateValues" dxfId="706" priority="523"/>
    <cfRule type="duplicateValues" dxfId="705" priority="524"/>
    <cfRule type="duplicateValues" dxfId="704" priority="513"/>
  </conditionalFormatting>
  <conditionalFormatting sqref="AO55">
    <cfRule type="duplicateValues" dxfId="703" priority="2239"/>
    <cfRule type="duplicateValues" dxfId="702" priority="2240"/>
    <cfRule type="duplicateValues" dxfId="701" priority="2241"/>
  </conditionalFormatting>
  <conditionalFormatting sqref="AO57">
    <cfRule type="duplicateValues" dxfId="700" priority="2578"/>
  </conditionalFormatting>
  <conditionalFormatting sqref="AP5 AP7">
    <cfRule type="duplicateValues" dxfId="699" priority="1948"/>
    <cfRule type="duplicateValues" dxfId="698" priority="1945"/>
    <cfRule type="duplicateValues" dxfId="697" priority="1947"/>
    <cfRule type="duplicateValues" dxfId="696" priority="1949"/>
    <cfRule type="duplicateValues" dxfId="695" priority="1946"/>
  </conditionalFormatting>
  <conditionalFormatting sqref="AP9">
    <cfRule type="duplicateValues" dxfId="694" priority="1928"/>
    <cfRule type="duplicateValues" dxfId="693" priority="1929"/>
    <cfRule type="duplicateValues" dxfId="692" priority="1930"/>
    <cfRule type="duplicateValues" dxfId="691" priority="1931"/>
    <cfRule type="duplicateValues" dxfId="690" priority="1932"/>
  </conditionalFormatting>
  <conditionalFormatting sqref="AP25">
    <cfRule type="duplicateValues" dxfId="689" priority="2675"/>
  </conditionalFormatting>
  <conditionalFormatting sqref="AP27">
    <cfRule type="duplicateValues" dxfId="688" priority="2674"/>
  </conditionalFormatting>
  <conditionalFormatting sqref="AP55">
    <cfRule type="duplicateValues" dxfId="687" priority="2649"/>
  </conditionalFormatting>
  <conditionalFormatting sqref="AP59">
    <cfRule type="duplicateValues" dxfId="686" priority="1954"/>
    <cfRule type="duplicateValues" dxfId="685" priority="1952"/>
    <cfRule type="duplicateValues" dxfId="684" priority="1956"/>
  </conditionalFormatting>
  <conditionalFormatting sqref="AP61">
    <cfRule type="duplicateValues" dxfId="683" priority="1950"/>
    <cfRule type="duplicateValues" dxfId="682" priority="1951"/>
    <cfRule type="duplicateValues" dxfId="681" priority="1953"/>
    <cfRule type="duplicateValues" dxfId="680" priority="1955"/>
  </conditionalFormatting>
  <conditionalFormatting sqref="AQ5">
    <cfRule type="duplicateValues" dxfId="679" priority="1827"/>
    <cfRule type="duplicateValues" dxfId="678" priority="1828"/>
    <cfRule type="duplicateValues" dxfId="677" priority="1824"/>
    <cfRule type="duplicateValues" dxfId="676" priority="1829"/>
    <cfRule type="duplicateValues" dxfId="675" priority="1826"/>
    <cfRule type="duplicateValues" dxfId="674" priority="1825"/>
  </conditionalFormatting>
  <conditionalFormatting sqref="AQ11">
    <cfRule type="duplicateValues" dxfId="673" priority="1833"/>
    <cfRule type="duplicateValues" dxfId="672" priority="1831"/>
    <cfRule type="duplicateValues" dxfId="671" priority="1834"/>
    <cfRule type="duplicateValues" dxfId="670" priority="1835"/>
    <cfRule type="duplicateValues" dxfId="669" priority="1836"/>
    <cfRule type="duplicateValues" dxfId="668" priority="1832"/>
  </conditionalFormatting>
  <conditionalFormatting sqref="AQ13">
    <cfRule type="duplicateValues" dxfId="667" priority="1897"/>
    <cfRule type="duplicateValues" dxfId="666" priority="1898"/>
    <cfRule type="duplicateValues" dxfId="665" priority="1899"/>
    <cfRule type="duplicateValues" dxfId="664" priority="1900"/>
    <cfRule type="duplicateValues" dxfId="663" priority="1901"/>
    <cfRule type="duplicateValues" dxfId="662" priority="1902"/>
  </conditionalFormatting>
  <conditionalFormatting sqref="AQ31">
    <cfRule type="duplicateValues" dxfId="661" priority="2637"/>
    <cfRule type="duplicateValues" dxfId="660" priority="2638"/>
  </conditionalFormatting>
  <conditionalFormatting sqref="AQ35">
    <cfRule type="duplicateValues" dxfId="659" priority="1856"/>
    <cfRule type="duplicateValues" dxfId="658" priority="1851"/>
    <cfRule type="duplicateValues" dxfId="657" priority="1854"/>
    <cfRule type="duplicateValues" dxfId="656" priority="1853"/>
    <cfRule type="duplicateValues" dxfId="655" priority="1855"/>
    <cfRule type="duplicateValues" dxfId="654" priority="1852"/>
  </conditionalFormatting>
  <conditionalFormatting sqref="AQ51">
    <cfRule type="duplicateValues" dxfId="653" priority="2635"/>
  </conditionalFormatting>
  <conditionalFormatting sqref="AQ55">
    <cfRule type="duplicateValues" dxfId="652" priority="1857"/>
    <cfRule type="duplicateValues" dxfId="651" priority="1858"/>
    <cfRule type="duplicateValues" dxfId="650" priority="1859"/>
    <cfRule type="duplicateValues" dxfId="649" priority="1860"/>
    <cfRule type="duplicateValues" dxfId="648" priority="1861"/>
    <cfRule type="duplicateValues" dxfId="647" priority="1862"/>
  </conditionalFormatting>
  <conditionalFormatting sqref="AQ57">
    <cfRule type="duplicateValues" dxfId="646" priority="2634"/>
    <cfRule type="duplicateValues" dxfId="645" priority="2633"/>
  </conditionalFormatting>
  <conditionalFormatting sqref="AQ61">
    <cfRule type="duplicateValues" dxfId="644" priority="2227"/>
    <cfRule type="duplicateValues" dxfId="643" priority="2226"/>
    <cfRule type="duplicateValues" dxfId="642" priority="2225"/>
    <cfRule type="duplicateValues" dxfId="641" priority="2224"/>
  </conditionalFormatting>
  <conditionalFormatting sqref="AQ63">
    <cfRule type="duplicateValues" dxfId="640" priority="1915"/>
    <cfRule type="duplicateValues" dxfId="639" priority="1916"/>
    <cfRule type="duplicateValues" dxfId="638" priority="1917"/>
    <cfRule type="duplicateValues" dxfId="637" priority="1918"/>
    <cfRule type="duplicateValues" dxfId="636" priority="1919"/>
    <cfRule type="duplicateValues" dxfId="635" priority="1920"/>
  </conditionalFormatting>
  <conditionalFormatting sqref="AR11">
    <cfRule type="duplicateValues" dxfId="634" priority="1728"/>
    <cfRule type="duplicateValues" dxfId="633" priority="1726"/>
    <cfRule type="duplicateValues" dxfId="632" priority="1725"/>
    <cfRule type="duplicateValues" dxfId="631" priority="1727"/>
    <cfRule type="duplicateValues" dxfId="630" priority="1729"/>
  </conditionalFormatting>
  <conditionalFormatting sqref="AR23">
    <cfRule type="duplicateValues" dxfId="629" priority="2581"/>
  </conditionalFormatting>
  <conditionalFormatting sqref="AR53">
    <cfRule type="duplicateValues" dxfId="628" priority="2594"/>
    <cfRule type="duplicateValues" dxfId="627" priority="2593"/>
    <cfRule type="duplicateValues" dxfId="626" priority="2592"/>
  </conditionalFormatting>
  <conditionalFormatting sqref="AT5:XFD5 A5:B5">
    <cfRule type="duplicateValues" dxfId="625" priority="15148"/>
    <cfRule type="duplicateValues" dxfId="624" priority="13728"/>
  </conditionalFormatting>
  <conditionalFormatting sqref="AT7:XFD7 A7:B7">
    <cfRule type="duplicateValues" dxfId="623" priority="7379"/>
    <cfRule type="duplicateValues" dxfId="622" priority="19099"/>
    <cfRule type="duplicateValues" dxfId="621" priority="15147"/>
    <cfRule type="duplicateValues" dxfId="620" priority="19160"/>
    <cfRule type="duplicateValues" dxfId="619" priority="7881"/>
    <cfRule type="duplicateValues" dxfId="618" priority="10441"/>
    <cfRule type="duplicateValues" dxfId="617" priority="3221"/>
    <cfRule type="duplicateValues" dxfId="616" priority="12766"/>
    <cfRule type="duplicateValues" dxfId="615" priority="3539"/>
    <cfRule type="duplicateValues" dxfId="614" priority="7207"/>
  </conditionalFormatting>
  <conditionalFormatting sqref="AT9:XFD9 A9:B9">
    <cfRule type="duplicateValues" dxfId="613" priority="19100"/>
    <cfRule type="duplicateValues" dxfId="612" priority="15146"/>
    <cfRule type="duplicateValues" dxfId="611" priority="10440"/>
    <cfRule type="duplicateValues" dxfId="610" priority="19159"/>
    <cfRule type="duplicateValues" dxfId="609" priority="7880"/>
    <cfRule type="duplicateValues" dxfId="608" priority="7801"/>
    <cfRule type="duplicateValues" dxfId="607" priority="3220"/>
    <cfRule type="duplicateValues" dxfId="606" priority="12765"/>
    <cfRule type="duplicateValues" dxfId="605" priority="7541"/>
  </conditionalFormatting>
  <conditionalFormatting sqref="AT11:XFD11 A11:B11">
    <cfRule type="duplicateValues" dxfId="604" priority="7540"/>
    <cfRule type="duplicateValues" dxfId="603" priority="12764"/>
    <cfRule type="duplicateValues" dxfId="602" priority="10439"/>
    <cfRule type="duplicateValues" dxfId="601" priority="7800"/>
    <cfRule type="duplicateValues" dxfId="600" priority="15145"/>
    <cfRule type="duplicateValues" dxfId="599" priority="19101"/>
    <cfRule type="duplicateValues" dxfId="598" priority="19163"/>
    <cfRule type="duplicateValues" dxfId="597" priority="19158"/>
  </conditionalFormatting>
  <conditionalFormatting sqref="AT13:XFD13 A13:B13">
    <cfRule type="duplicateValues" dxfId="596" priority="12763"/>
    <cfRule type="duplicateValues" dxfId="595" priority="10438"/>
    <cfRule type="duplicateValues" dxfId="594" priority="15144"/>
    <cfRule type="duplicateValues" dxfId="593" priority="19102"/>
    <cfRule type="duplicateValues" dxfId="592" priority="3218"/>
    <cfRule type="duplicateValues" dxfId="591" priority="19157"/>
  </conditionalFormatting>
  <conditionalFormatting sqref="AT17:XFD17 A17:B17">
    <cfRule type="duplicateValues" dxfId="590" priority="19155"/>
    <cfRule type="duplicateValues" dxfId="589" priority="19132"/>
    <cfRule type="duplicateValues" dxfId="588" priority="11304"/>
    <cfRule type="duplicateValues" dxfId="587" priority="15142"/>
    <cfRule type="duplicateValues" dxfId="586" priority="10436"/>
    <cfRule type="duplicateValues" dxfId="585" priority="12761"/>
    <cfRule type="duplicateValues" dxfId="584" priority="19104"/>
    <cfRule type="duplicateValues" dxfId="583" priority="19195"/>
    <cfRule type="duplicateValues" dxfId="582" priority="3216"/>
  </conditionalFormatting>
  <conditionalFormatting sqref="AT19:XFD19 A19:B19">
    <cfRule type="duplicateValues" dxfId="581" priority="12760"/>
    <cfRule type="duplicateValues" dxfId="580" priority="3215"/>
    <cfRule type="duplicateValues" dxfId="579" priority="19131"/>
    <cfRule type="duplicateValues" dxfId="578" priority="15141"/>
    <cfRule type="duplicateValues" dxfId="577" priority="10435"/>
    <cfRule type="duplicateValues" dxfId="576" priority="19154"/>
    <cfRule type="duplicateValues" dxfId="575" priority="19105"/>
    <cfRule type="duplicateValues" dxfId="574" priority="19228"/>
  </conditionalFormatting>
  <conditionalFormatting sqref="AT21:XFD21 A21:B21">
    <cfRule type="duplicateValues" dxfId="573" priority="19130"/>
    <cfRule type="duplicateValues" dxfId="572" priority="15140"/>
    <cfRule type="duplicateValues" dxfId="571" priority="19153"/>
    <cfRule type="duplicateValues" dxfId="570" priority="12759"/>
    <cfRule type="duplicateValues" dxfId="569" priority="19106"/>
    <cfRule type="duplicateValues" dxfId="568" priority="10434"/>
    <cfRule type="duplicateValues" dxfId="567" priority="3214"/>
    <cfRule type="duplicateValues" dxfId="566" priority="10433"/>
  </conditionalFormatting>
  <conditionalFormatting sqref="AT23:XFD23 A23:B23">
    <cfRule type="duplicateValues" dxfId="565" priority="19129"/>
    <cfRule type="duplicateValues" dxfId="564" priority="19152"/>
    <cfRule type="duplicateValues" dxfId="563" priority="10432"/>
    <cfRule type="duplicateValues" dxfId="562" priority="19107"/>
    <cfRule type="duplicateValues" dxfId="561" priority="15139"/>
  </conditionalFormatting>
  <conditionalFormatting sqref="AT27:XFD27 A27:B27">
    <cfRule type="duplicateValues" dxfId="560" priority="15137"/>
    <cfRule type="duplicateValues" dxfId="559" priority="19189"/>
    <cfRule type="duplicateValues" dxfId="558" priority="19150"/>
    <cfRule type="duplicateValues" dxfId="557" priority="19128"/>
    <cfRule type="duplicateValues" dxfId="556" priority="19109"/>
  </conditionalFormatting>
  <conditionalFormatting sqref="AT35:XFD35 A35:B35">
    <cfRule type="duplicateValues" dxfId="555" priority="10426"/>
    <cfRule type="duplicateValues" dxfId="554" priority="15133"/>
  </conditionalFormatting>
  <conditionalFormatting sqref="AT39:XFD39 A39:B39">
    <cfRule type="duplicateValues" dxfId="553" priority="10424"/>
    <cfRule type="duplicateValues" dxfId="552" priority="13268"/>
    <cfRule type="duplicateValues" dxfId="551" priority="8156"/>
  </conditionalFormatting>
  <conditionalFormatting sqref="AT41:XFD41 A41:B41">
    <cfRule type="duplicateValues" dxfId="550" priority="10423"/>
    <cfRule type="duplicateValues" dxfId="549" priority="15130"/>
    <cfRule type="duplicateValues" dxfId="548" priority="19116"/>
    <cfRule type="duplicateValues" dxfId="547" priority="3204"/>
    <cfRule type="duplicateValues" dxfId="546" priority="19143"/>
  </conditionalFormatting>
  <conditionalFormatting sqref="AT47:XFD47 A47:B47">
    <cfRule type="duplicateValues" dxfId="545" priority="19119"/>
    <cfRule type="duplicateValues" dxfId="544" priority="19256"/>
    <cfRule type="duplicateValues" dxfId="543" priority="19255"/>
    <cfRule type="duplicateValues" dxfId="542" priority="15127"/>
    <cfRule type="duplicateValues" dxfId="541" priority="3201"/>
    <cfRule type="duplicateValues" dxfId="540" priority="19141"/>
    <cfRule type="duplicateValues" dxfId="539" priority="17459"/>
    <cfRule type="duplicateValues" dxfId="538" priority="19164"/>
    <cfRule type="duplicateValues" dxfId="537" priority="10421"/>
    <cfRule type="duplicateValues" dxfId="536" priority="19096"/>
  </conditionalFormatting>
  <conditionalFormatting sqref="AT49:XFD49 A49:B49">
    <cfRule type="duplicateValues" dxfId="535" priority="15126"/>
    <cfRule type="duplicateValues" dxfId="534" priority="10419"/>
    <cfRule type="duplicateValues" dxfId="533" priority="3200"/>
    <cfRule type="duplicateValues" dxfId="532" priority="16422"/>
    <cfRule type="duplicateValues" dxfId="531" priority="16445"/>
    <cfRule type="duplicateValues" dxfId="530" priority="10420"/>
  </conditionalFormatting>
  <conditionalFormatting sqref="AT51:XFD51 A51:B51">
    <cfRule type="duplicateValues" dxfId="529" priority="16585"/>
    <cfRule type="duplicateValues" dxfId="528" priority="19094"/>
    <cfRule type="duplicateValues" dxfId="527" priority="19121"/>
    <cfRule type="duplicateValues" dxfId="526" priority="16444"/>
    <cfRule type="duplicateValues" dxfId="525" priority="16421"/>
    <cfRule type="duplicateValues" dxfId="524" priority="19139"/>
    <cfRule type="duplicateValues" dxfId="523" priority="10418"/>
    <cfRule type="duplicateValues" dxfId="522" priority="19253"/>
    <cfRule type="duplicateValues" dxfId="521" priority="15125"/>
    <cfRule type="duplicateValues" dxfId="520" priority="13160"/>
    <cfRule type="duplicateValues" dxfId="519" priority="19165"/>
    <cfRule type="duplicateValues" dxfId="518" priority="16782"/>
  </conditionalFormatting>
  <conditionalFormatting sqref="AT53:XFD53 A53:B53">
    <cfRule type="duplicateValues" dxfId="517" priority="19093"/>
    <cfRule type="duplicateValues" dxfId="516" priority="10417"/>
    <cfRule type="duplicateValues" dxfId="515" priority="13161"/>
    <cfRule type="duplicateValues" dxfId="514" priority="13789"/>
    <cfRule type="duplicateValues" dxfId="513" priority="15124"/>
    <cfRule type="duplicateValues" dxfId="512" priority="16420"/>
    <cfRule type="duplicateValues" dxfId="511" priority="16419"/>
    <cfRule type="duplicateValues" dxfId="510" priority="19122"/>
    <cfRule type="duplicateValues" dxfId="509" priority="19252"/>
    <cfRule type="duplicateValues" dxfId="508" priority="19138"/>
  </conditionalFormatting>
  <conditionalFormatting sqref="AT55:XFD55 A55:B55">
    <cfRule type="duplicateValues" dxfId="507" priority="19168"/>
    <cfRule type="duplicateValues" dxfId="506" priority="10416"/>
    <cfRule type="duplicateValues" dxfId="505" priority="19137"/>
    <cfRule type="duplicateValues" dxfId="504" priority="3197"/>
    <cfRule type="duplicateValues" dxfId="503" priority="15123"/>
    <cfRule type="duplicateValues" dxfId="502" priority="19123"/>
    <cfRule type="duplicateValues" dxfId="501" priority="19170"/>
  </conditionalFormatting>
  <conditionalFormatting sqref="AT59:XFD59 A59:B59">
    <cfRule type="duplicateValues" dxfId="500" priority="10414"/>
    <cfRule type="duplicateValues" dxfId="499" priority="19135"/>
    <cfRule type="duplicateValues" dxfId="498" priority="19202"/>
    <cfRule type="duplicateValues" dxfId="497" priority="19125"/>
    <cfRule type="duplicateValues" dxfId="496" priority="15121"/>
    <cfRule type="duplicateValues" dxfId="495" priority="3195"/>
    <cfRule type="duplicateValues" dxfId="494" priority="19167"/>
  </conditionalFormatting>
  <conditionalFormatting sqref="AT61:XFD61 A61:B61">
    <cfRule type="duplicateValues" dxfId="493" priority="10413"/>
    <cfRule type="duplicateValues" dxfId="492" priority="19126"/>
    <cfRule type="duplicateValues" dxfId="491" priority="19134"/>
    <cfRule type="duplicateValues" dxfId="490" priority="19203"/>
    <cfRule type="duplicateValues" dxfId="489" priority="15120"/>
    <cfRule type="duplicateValues" dxfId="488" priority="19166"/>
    <cfRule type="duplicateValues" dxfId="487" priority="3194"/>
  </conditionalFormatting>
  <conditionalFormatting sqref="AT63:XFD63 A63:B63">
    <cfRule type="duplicateValues" dxfId="486" priority="3193"/>
    <cfRule type="duplicateValues" dxfId="485" priority="19133"/>
    <cfRule type="duplicateValues" dxfId="484" priority="15119"/>
    <cfRule type="duplicateValues" dxfId="483" priority="19127"/>
    <cfRule type="duplicateValues" dxfId="482" priority="10412"/>
  </conditionalFormatting>
  <conditionalFormatting sqref="C15">
    <cfRule type="duplicateValues" dxfId="481" priority="387"/>
    <cfRule type="duplicateValues" dxfId="480" priority="391"/>
    <cfRule type="duplicateValues" dxfId="479" priority="403"/>
    <cfRule type="duplicateValues" dxfId="478" priority="408"/>
    <cfRule type="duplicateValues" dxfId="477" priority="413"/>
    <cfRule type="duplicateValues" dxfId="476" priority="419"/>
    <cfRule type="duplicateValues" dxfId="475" priority="433"/>
    <cfRule type="duplicateValues" dxfId="474" priority="438"/>
    <cfRule type="duplicateValues" dxfId="473" priority="439"/>
    <cfRule type="duplicateValues" dxfId="472" priority="444"/>
    <cfRule type="duplicateValues" dxfId="471" priority="445"/>
    <cfRule type="duplicateValues" dxfId="470" priority="454"/>
    <cfRule type="duplicateValues" dxfId="469" priority="457" stopIfTrue="1"/>
    <cfRule type="duplicateValues" dxfId="468" priority="459" stopIfTrue="1"/>
    <cfRule type="duplicateValues" dxfId="467" priority="460" stopIfTrue="1"/>
    <cfRule type="duplicateValues" dxfId="466" priority="461" stopIfTrue="1"/>
    <cfRule type="duplicateValues" dxfId="465" priority="465" stopIfTrue="1"/>
    <cfRule type="duplicateValues" dxfId="464" priority="466" stopIfTrue="1"/>
    <cfRule type="duplicateValues" dxfId="463" priority="474" stopIfTrue="1"/>
    <cfRule type="duplicateValues" dxfId="462" priority="481"/>
  </conditionalFormatting>
  <conditionalFormatting sqref="C17">
    <cfRule type="duplicateValues" dxfId="461" priority="388"/>
    <cfRule type="duplicateValues" dxfId="460" priority="395"/>
    <cfRule type="duplicateValues" dxfId="459" priority="402"/>
    <cfRule type="duplicateValues" dxfId="458" priority="407"/>
    <cfRule type="duplicateValues" dxfId="457" priority="412"/>
    <cfRule type="duplicateValues" dxfId="456" priority="414"/>
    <cfRule type="duplicateValues" dxfId="455" priority="418"/>
    <cfRule type="duplicateValues" dxfId="454" priority="420"/>
    <cfRule type="duplicateValues" dxfId="453" priority="421"/>
    <cfRule type="duplicateValues" dxfId="452" priority="422"/>
    <cfRule type="duplicateValues" dxfId="451" priority="428"/>
    <cfRule type="duplicateValues" dxfId="450" priority="432"/>
    <cfRule type="duplicateValues" dxfId="449" priority="437"/>
    <cfRule type="duplicateValues" dxfId="448" priority="443"/>
    <cfRule type="duplicateValues" dxfId="447" priority="446"/>
    <cfRule type="duplicateValues" dxfId="446" priority="453"/>
    <cfRule type="duplicateValues" dxfId="445" priority="456" stopIfTrue="1"/>
    <cfRule type="duplicateValues" dxfId="444" priority="462" stopIfTrue="1"/>
    <cfRule type="duplicateValues" dxfId="443" priority="467" stopIfTrue="1"/>
    <cfRule type="duplicateValues" dxfId="442" priority="468" stopIfTrue="1"/>
    <cfRule type="duplicateValues" dxfId="441" priority="475"/>
    <cfRule type="duplicateValues" dxfId="440" priority="476"/>
  </conditionalFormatting>
  <conditionalFormatting sqref="C19">
    <cfRule type="duplicateValues" dxfId="439" priority="389"/>
    <cfRule type="duplicateValues" dxfId="438" priority="397"/>
    <cfRule type="duplicateValues" dxfId="437" priority="401"/>
    <cfRule type="duplicateValues" dxfId="436" priority="406"/>
    <cfRule type="duplicateValues" dxfId="435" priority="411"/>
    <cfRule type="duplicateValues" dxfId="434" priority="417"/>
    <cfRule type="duplicateValues" dxfId="433" priority="424"/>
    <cfRule type="duplicateValues" dxfId="432" priority="426"/>
    <cfRule type="duplicateValues" dxfId="431" priority="427"/>
    <cfRule type="duplicateValues" dxfId="430" priority="431"/>
    <cfRule type="duplicateValues" dxfId="429" priority="436"/>
    <cfRule type="duplicateValues" dxfId="428" priority="442"/>
    <cfRule type="duplicateValues" dxfId="427" priority="447"/>
    <cfRule type="duplicateValues" dxfId="426" priority="452"/>
    <cfRule type="duplicateValues" dxfId="425" priority="458" stopIfTrue="1"/>
    <cfRule type="duplicateValues" dxfId="424" priority="464" stopIfTrue="1"/>
    <cfRule type="duplicateValues" dxfId="423" priority="469" stopIfTrue="1"/>
    <cfRule type="duplicateValues" dxfId="422" priority="470" stopIfTrue="1"/>
    <cfRule type="duplicateValues" dxfId="421" priority="477"/>
    <cfRule type="duplicateValues" dxfId="420" priority="478"/>
  </conditionalFormatting>
  <conditionalFormatting sqref="C21">
    <cfRule type="duplicateValues" dxfId="419" priority="390"/>
    <cfRule type="duplicateValues" dxfId="418" priority="392"/>
    <cfRule type="duplicateValues" dxfId="417" priority="393"/>
    <cfRule type="duplicateValues" dxfId="416" priority="394"/>
    <cfRule type="duplicateValues" dxfId="415" priority="396"/>
    <cfRule type="duplicateValues" dxfId="414" priority="400"/>
    <cfRule type="duplicateValues" dxfId="413" priority="405"/>
    <cfRule type="duplicateValues" dxfId="412" priority="410"/>
    <cfRule type="duplicateValues" dxfId="411" priority="416"/>
    <cfRule type="duplicateValues" dxfId="410" priority="423"/>
    <cfRule type="duplicateValues" dxfId="409" priority="425"/>
    <cfRule type="duplicateValues" dxfId="408" priority="430"/>
    <cfRule type="duplicateValues" dxfId="407" priority="435"/>
    <cfRule type="duplicateValues" dxfId="406" priority="441"/>
    <cfRule type="duplicateValues" dxfId="405" priority="448"/>
    <cfRule type="duplicateValues" dxfId="404" priority="451"/>
    <cfRule type="duplicateValues" dxfId="403" priority="455"/>
    <cfRule type="duplicateValues" dxfId="402" priority="463" stopIfTrue="1"/>
    <cfRule type="duplicateValues" dxfId="401" priority="471" stopIfTrue="1"/>
    <cfRule type="duplicateValues" dxfId="400" priority="472" stopIfTrue="1"/>
    <cfRule type="duplicateValues" dxfId="399" priority="479"/>
    <cfRule type="duplicateValues" dxfId="398" priority="480"/>
  </conditionalFormatting>
  <conditionalFormatting sqref="C23">
    <cfRule type="duplicateValues" dxfId="397" priority="398"/>
    <cfRule type="duplicateValues" dxfId="396" priority="399"/>
    <cfRule type="duplicateValues" dxfId="395" priority="404"/>
    <cfRule type="duplicateValues" dxfId="394" priority="409"/>
    <cfRule type="duplicateValues" dxfId="393" priority="415"/>
    <cfRule type="duplicateValues" dxfId="392" priority="429"/>
    <cfRule type="duplicateValues" dxfId="391" priority="434"/>
    <cfRule type="duplicateValues" dxfId="390" priority="440"/>
    <cfRule type="duplicateValues" dxfId="389" priority="449"/>
    <cfRule type="duplicateValues" dxfId="388" priority="450"/>
    <cfRule type="duplicateValues" dxfId="387" priority="473" stopIfTrue="1"/>
    <cfRule type="duplicateValues" dxfId="386" priority="482"/>
  </conditionalFormatting>
  <conditionalFormatting sqref="C25">
    <cfRule type="duplicateValues" dxfId="385" priority="291"/>
    <cfRule type="duplicateValues" dxfId="384" priority="295"/>
    <cfRule type="duplicateValues" dxfId="383" priority="307"/>
    <cfRule type="duplicateValues" dxfId="382" priority="312"/>
    <cfRule type="duplicateValues" dxfId="381" priority="317"/>
    <cfRule type="duplicateValues" dxfId="380" priority="323"/>
    <cfRule type="duplicateValues" dxfId="379" priority="337"/>
    <cfRule type="duplicateValues" dxfId="378" priority="342"/>
    <cfRule type="duplicateValues" dxfId="377" priority="343"/>
    <cfRule type="duplicateValues" dxfId="376" priority="348"/>
    <cfRule type="duplicateValues" dxfId="375" priority="349"/>
    <cfRule type="duplicateValues" dxfId="374" priority="358"/>
    <cfRule type="duplicateValues" dxfId="373" priority="361" stopIfTrue="1"/>
    <cfRule type="duplicateValues" dxfId="372" priority="363" stopIfTrue="1"/>
    <cfRule type="duplicateValues" dxfId="371" priority="364" stopIfTrue="1"/>
    <cfRule type="duplicateValues" dxfId="370" priority="365" stopIfTrue="1"/>
    <cfRule type="duplicateValues" dxfId="369" priority="369" stopIfTrue="1"/>
    <cfRule type="duplicateValues" dxfId="368" priority="370" stopIfTrue="1"/>
    <cfRule type="duplicateValues" dxfId="367" priority="378" stopIfTrue="1"/>
    <cfRule type="duplicateValues" dxfId="366" priority="385"/>
  </conditionalFormatting>
  <conditionalFormatting sqref="C27">
    <cfRule type="duplicateValues" dxfId="365" priority="292"/>
    <cfRule type="duplicateValues" dxfId="364" priority="299"/>
    <cfRule type="duplicateValues" dxfId="363" priority="306"/>
    <cfRule type="duplicateValues" dxfId="362" priority="311"/>
    <cfRule type="duplicateValues" dxfId="361" priority="316"/>
    <cfRule type="duplicateValues" dxfId="360" priority="318"/>
    <cfRule type="duplicateValues" dxfId="359" priority="322"/>
    <cfRule type="duplicateValues" dxfId="358" priority="324"/>
    <cfRule type="duplicateValues" dxfId="357" priority="325"/>
    <cfRule type="duplicateValues" dxfId="356" priority="326"/>
    <cfRule type="duplicateValues" dxfId="355" priority="332"/>
    <cfRule type="duplicateValues" dxfId="354" priority="336"/>
    <cfRule type="duplicateValues" dxfId="353" priority="341"/>
    <cfRule type="duplicateValues" dxfId="352" priority="347"/>
    <cfRule type="duplicateValues" dxfId="351" priority="350"/>
    <cfRule type="duplicateValues" dxfId="350" priority="357"/>
    <cfRule type="duplicateValues" dxfId="349" priority="360" stopIfTrue="1"/>
    <cfRule type="duplicateValues" dxfId="348" priority="366" stopIfTrue="1"/>
    <cfRule type="duplicateValues" dxfId="347" priority="371" stopIfTrue="1"/>
    <cfRule type="duplicateValues" dxfId="346" priority="372" stopIfTrue="1"/>
    <cfRule type="duplicateValues" dxfId="345" priority="379"/>
    <cfRule type="duplicateValues" dxfId="344" priority="380"/>
  </conditionalFormatting>
  <conditionalFormatting sqref="C29">
    <cfRule type="duplicateValues" dxfId="343" priority="293"/>
    <cfRule type="duplicateValues" dxfId="342" priority="301"/>
    <cfRule type="duplicateValues" dxfId="341" priority="305"/>
    <cfRule type="duplicateValues" dxfId="340" priority="310"/>
    <cfRule type="duplicateValues" dxfId="339" priority="315"/>
    <cfRule type="duplicateValues" dxfId="338" priority="321"/>
    <cfRule type="duplicateValues" dxfId="337" priority="328"/>
    <cfRule type="duplicateValues" dxfId="336" priority="330"/>
    <cfRule type="duplicateValues" dxfId="335" priority="331"/>
    <cfRule type="duplicateValues" dxfId="334" priority="335"/>
    <cfRule type="duplicateValues" dxfId="333" priority="340"/>
    <cfRule type="duplicateValues" dxfId="332" priority="346"/>
    <cfRule type="duplicateValues" dxfId="331" priority="351"/>
    <cfRule type="duplicateValues" dxfId="330" priority="356"/>
    <cfRule type="duplicateValues" dxfId="329" priority="362" stopIfTrue="1"/>
    <cfRule type="duplicateValues" dxfId="328" priority="368" stopIfTrue="1"/>
    <cfRule type="duplicateValues" dxfId="327" priority="373" stopIfTrue="1"/>
    <cfRule type="duplicateValues" dxfId="326" priority="374" stopIfTrue="1"/>
    <cfRule type="duplicateValues" dxfId="325" priority="381"/>
    <cfRule type="duplicateValues" dxfId="324" priority="382"/>
  </conditionalFormatting>
  <conditionalFormatting sqref="C31">
    <cfRule type="duplicateValues" dxfId="323" priority="294"/>
    <cfRule type="duplicateValues" dxfId="322" priority="296"/>
    <cfRule type="duplicateValues" dxfId="321" priority="297"/>
    <cfRule type="duplicateValues" dxfId="320" priority="298"/>
    <cfRule type="duplicateValues" dxfId="319" priority="300"/>
    <cfRule type="duplicateValues" dxfId="318" priority="304"/>
    <cfRule type="duplicateValues" dxfId="317" priority="309"/>
    <cfRule type="duplicateValues" dxfId="316" priority="314"/>
    <cfRule type="duplicateValues" dxfId="315" priority="320"/>
    <cfRule type="duplicateValues" dxfId="314" priority="327"/>
    <cfRule type="duplicateValues" dxfId="313" priority="329"/>
    <cfRule type="duplicateValues" dxfId="312" priority="334"/>
    <cfRule type="duplicateValues" dxfId="311" priority="339"/>
    <cfRule type="duplicateValues" dxfId="310" priority="345"/>
    <cfRule type="duplicateValues" dxfId="309" priority="352"/>
    <cfRule type="duplicateValues" dxfId="308" priority="355"/>
    <cfRule type="duplicateValues" dxfId="307" priority="359"/>
    <cfRule type="duplicateValues" dxfId="306" priority="367" stopIfTrue="1"/>
    <cfRule type="duplicateValues" dxfId="305" priority="375" stopIfTrue="1"/>
    <cfRule type="duplicateValues" dxfId="304" priority="376" stopIfTrue="1"/>
    <cfRule type="duplicateValues" dxfId="303" priority="383"/>
    <cfRule type="duplicateValues" dxfId="302" priority="384"/>
  </conditionalFormatting>
  <conditionalFormatting sqref="C33">
    <cfRule type="duplicateValues" dxfId="301" priority="302"/>
    <cfRule type="duplicateValues" dxfId="300" priority="303"/>
    <cfRule type="duplicateValues" dxfId="299" priority="308"/>
    <cfRule type="duplicateValues" dxfId="298" priority="313"/>
    <cfRule type="duplicateValues" dxfId="297" priority="319"/>
    <cfRule type="duplicateValues" dxfId="296" priority="333"/>
    <cfRule type="duplicateValues" dxfId="295" priority="338"/>
    <cfRule type="duplicateValues" dxfId="294" priority="344"/>
    <cfRule type="duplicateValues" dxfId="293" priority="353"/>
    <cfRule type="duplicateValues" dxfId="292" priority="354"/>
    <cfRule type="duplicateValues" dxfId="291" priority="377" stopIfTrue="1"/>
    <cfRule type="duplicateValues" dxfId="290" priority="386"/>
  </conditionalFormatting>
  <conditionalFormatting sqref="C35">
    <cfRule type="duplicateValues" dxfId="289" priority="195"/>
    <cfRule type="duplicateValues" dxfId="288" priority="199"/>
    <cfRule type="duplicateValues" dxfId="287" priority="211"/>
    <cfRule type="duplicateValues" dxfId="286" priority="216"/>
    <cfRule type="duplicateValues" dxfId="285" priority="221"/>
    <cfRule type="duplicateValues" dxfId="284" priority="227"/>
    <cfRule type="duplicateValues" dxfId="283" priority="241"/>
    <cfRule type="duplicateValues" dxfId="282" priority="246"/>
    <cfRule type="duplicateValues" dxfId="281" priority="247"/>
    <cfRule type="duplicateValues" dxfId="280" priority="252"/>
    <cfRule type="duplicateValues" dxfId="279" priority="253"/>
    <cfRule type="duplicateValues" dxfId="278" priority="262"/>
    <cfRule type="duplicateValues" dxfId="277" priority="265" stopIfTrue="1"/>
    <cfRule type="duplicateValues" dxfId="276" priority="267" stopIfTrue="1"/>
    <cfRule type="duplicateValues" dxfId="275" priority="268" stopIfTrue="1"/>
    <cfRule type="duplicateValues" dxfId="274" priority="269" stopIfTrue="1"/>
    <cfRule type="duplicateValues" dxfId="273" priority="273" stopIfTrue="1"/>
    <cfRule type="duplicateValues" dxfId="272" priority="274" stopIfTrue="1"/>
    <cfRule type="duplicateValues" dxfId="271" priority="282" stopIfTrue="1"/>
    <cfRule type="duplicateValues" dxfId="270" priority="289"/>
  </conditionalFormatting>
  <conditionalFormatting sqref="C37">
    <cfRule type="duplicateValues" dxfId="269" priority="196"/>
    <cfRule type="duplicateValues" dxfId="268" priority="203"/>
    <cfRule type="duplicateValues" dxfId="267" priority="210"/>
    <cfRule type="duplicateValues" dxfId="266" priority="215"/>
    <cfRule type="duplicateValues" dxfId="265" priority="220"/>
    <cfRule type="duplicateValues" dxfId="264" priority="222"/>
    <cfRule type="duplicateValues" dxfId="263" priority="226"/>
    <cfRule type="duplicateValues" dxfId="262" priority="228"/>
    <cfRule type="duplicateValues" dxfId="261" priority="229"/>
    <cfRule type="duplicateValues" dxfId="260" priority="230"/>
    <cfRule type="duplicateValues" dxfId="259" priority="236"/>
    <cfRule type="duplicateValues" dxfId="258" priority="240"/>
    <cfRule type="duplicateValues" dxfId="257" priority="245"/>
    <cfRule type="duplicateValues" dxfId="256" priority="251"/>
    <cfRule type="duplicateValues" dxfId="255" priority="254"/>
    <cfRule type="duplicateValues" dxfId="254" priority="261"/>
    <cfRule type="duplicateValues" dxfId="253" priority="264" stopIfTrue="1"/>
    <cfRule type="duplicateValues" dxfId="252" priority="270" stopIfTrue="1"/>
    <cfRule type="duplicateValues" dxfId="251" priority="275" stopIfTrue="1"/>
    <cfRule type="duplicateValues" dxfId="250" priority="276" stopIfTrue="1"/>
    <cfRule type="duplicateValues" dxfId="249" priority="283"/>
    <cfRule type="duplicateValues" dxfId="248" priority="284"/>
  </conditionalFormatting>
  <conditionalFormatting sqref="C39">
    <cfRule type="duplicateValues" dxfId="247" priority="197"/>
    <cfRule type="duplicateValues" dxfId="246" priority="205"/>
    <cfRule type="duplicateValues" dxfId="245" priority="209"/>
    <cfRule type="duplicateValues" dxfId="244" priority="214"/>
    <cfRule type="duplicateValues" dxfId="243" priority="219"/>
    <cfRule type="duplicateValues" dxfId="242" priority="225"/>
    <cfRule type="duplicateValues" dxfId="241" priority="232"/>
    <cfRule type="duplicateValues" dxfId="240" priority="234"/>
    <cfRule type="duplicateValues" dxfId="239" priority="235"/>
    <cfRule type="duplicateValues" dxfId="238" priority="239"/>
    <cfRule type="duplicateValues" dxfId="237" priority="244"/>
    <cfRule type="duplicateValues" dxfId="236" priority="250"/>
    <cfRule type="duplicateValues" dxfId="235" priority="255"/>
    <cfRule type="duplicateValues" dxfId="234" priority="260"/>
    <cfRule type="duplicateValues" dxfId="233" priority="266" stopIfTrue="1"/>
    <cfRule type="duplicateValues" dxfId="232" priority="272" stopIfTrue="1"/>
    <cfRule type="duplicateValues" dxfId="231" priority="277" stopIfTrue="1"/>
    <cfRule type="duplicateValues" dxfId="230" priority="278" stopIfTrue="1"/>
    <cfRule type="duplicateValues" dxfId="229" priority="285"/>
    <cfRule type="duplicateValues" dxfId="228" priority="286"/>
  </conditionalFormatting>
  <conditionalFormatting sqref="C41">
    <cfRule type="duplicateValues" dxfId="227" priority="198"/>
    <cfRule type="duplicateValues" dxfId="226" priority="200"/>
    <cfRule type="duplicateValues" dxfId="225" priority="201"/>
    <cfRule type="duplicateValues" dxfId="224" priority="202"/>
    <cfRule type="duplicateValues" dxfId="223" priority="204"/>
    <cfRule type="duplicateValues" dxfId="222" priority="208"/>
    <cfRule type="duplicateValues" dxfId="221" priority="213"/>
    <cfRule type="duplicateValues" dxfId="220" priority="218"/>
    <cfRule type="duplicateValues" dxfId="219" priority="224"/>
    <cfRule type="duplicateValues" dxfId="218" priority="231"/>
    <cfRule type="duplicateValues" dxfId="217" priority="233"/>
    <cfRule type="duplicateValues" dxfId="216" priority="238"/>
    <cfRule type="duplicateValues" dxfId="215" priority="243"/>
    <cfRule type="duplicateValues" dxfId="214" priority="249"/>
    <cfRule type="duplicateValues" dxfId="213" priority="256"/>
    <cfRule type="duplicateValues" dxfId="212" priority="259"/>
    <cfRule type="duplicateValues" dxfId="211" priority="263"/>
    <cfRule type="duplicateValues" dxfId="210" priority="271" stopIfTrue="1"/>
    <cfRule type="duplicateValues" dxfId="209" priority="279" stopIfTrue="1"/>
    <cfRule type="duplicateValues" dxfId="208" priority="280" stopIfTrue="1"/>
    <cfRule type="duplicateValues" dxfId="207" priority="287"/>
    <cfRule type="duplicateValues" dxfId="206" priority="288"/>
  </conditionalFormatting>
  <conditionalFormatting sqref="C43">
    <cfRule type="duplicateValues" dxfId="205" priority="206"/>
    <cfRule type="duplicateValues" dxfId="204" priority="207"/>
    <cfRule type="duplicateValues" dxfId="203" priority="212"/>
    <cfRule type="duplicateValues" dxfId="202" priority="217"/>
    <cfRule type="duplicateValues" dxfId="201" priority="223"/>
    <cfRule type="duplicateValues" dxfId="200" priority="237"/>
    <cfRule type="duplicateValues" dxfId="199" priority="242"/>
    <cfRule type="duplicateValues" dxfId="198" priority="248"/>
    <cfRule type="duplicateValues" dxfId="197" priority="257"/>
    <cfRule type="duplicateValues" dxfId="196" priority="258"/>
    <cfRule type="duplicateValues" dxfId="195" priority="281" stopIfTrue="1"/>
    <cfRule type="duplicateValues" dxfId="194" priority="290"/>
  </conditionalFormatting>
  <conditionalFormatting sqref="C45">
    <cfRule type="duplicateValues" dxfId="193" priority="99"/>
    <cfRule type="duplicateValues" dxfId="192" priority="103"/>
    <cfRule type="duplicateValues" dxfId="191" priority="115"/>
    <cfRule type="duplicateValues" dxfId="190" priority="120"/>
    <cfRule type="duplicateValues" dxfId="189" priority="125"/>
    <cfRule type="duplicateValues" dxfId="188" priority="131"/>
    <cfRule type="duplicateValues" dxfId="187" priority="145"/>
    <cfRule type="duplicateValues" dxfId="186" priority="150"/>
    <cfRule type="duplicateValues" dxfId="185" priority="151"/>
    <cfRule type="duplicateValues" dxfId="184" priority="156"/>
    <cfRule type="duplicateValues" dxfId="183" priority="157"/>
    <cfRule type="duplicateValues" dxfId="182" priority="166"/>
    <cfRule type="duplicateValues" dxfId="181" priority="169" stopIfTrue="1"/>
    <cfRule type="duplicateValues" dxfId="180" priority="171" stopIfTrue="1"/>
    <cfRule type="duplicateValues" dxfId="179" priority="172" stopIfTrue="1"/>
    <cfRule type="duplicateValues" dxfId="178" priority="173" stopIfTrue="1"/>
    <cfRule type="duplicateValues" dxfId="177" priority="177" stopIfTrue="1"/>
    <cfRule type="duplicateValues" dxfId="176" priority="178" stopIfTrue="1"/>
    <cfRule type="duplicateValues" dxfId="175" priority="186" stopIfTrue="1"/>
    <cfRule type="duplicateValues" dxfId="174" priority="193"/>
  </conditionalFormatting>
  <conditionalFormatting sqref="C47">
    <cfRule type="duplicateValues" dxfId="173" priority="100"/>
    <cfRule type="duplicateValues" dxfId="172" priority="107"/>
    <cfRule type="duplicateValues" dxfId="171" priority="114"/>
    <cfRule type="duplicateValues" dxfId="170" priority="119"/>
    <cfRule type="duplicateValues" dxfId="169" priority="124"/>
    <cfRule type="duplicateValues" dxfId="168" priority="126"/>
    <cfRule type="duplicateValues" dxfId="167" priority="130"/>
    <cfRule type="duplicateValues" dxfId="166" priority="132"/>
    <cfRule type="duplicateValues" dxfId="165" priority="133"/>
    <cfRule type="duplicateValues" dxfId="164" priority="134"/>
    <cfRule type="duplicateValues" dxfId="163" priority="140"/>
    <cfRule type="duplicateValues" dxfId="162" priority="144"/>
    <cfRule type="duplicateValues" dxfId="161" priority="149"/>
    <cfRule type="duplicateValues" dxfId="160" priority="155"/>
    <cfRule type="duplicateValues" dxfId="159" priority="158"/>
    <cfRule type="duplicateValues" dxfId="158" priority="165"/>
    <cfRule type="duplicateValues" dxfId="157" priority="168" stopIfTrue="1"/>
    <cfRule type="duplicateValues" dxfId="156" priority="174" stopIfTrue="1"/>
    <cfRule type="duplicateValues" dxfId="155" priority="179" stopIfTrue="1"/>
    <cfRule type="duplicateValues" dxfId="154" priority="180" stopIfTrue="1"/>
    <cfRule type="duplicateValues" dxfId="153" priority="187"/>
    <cfRule type="duplicateValues" dxfId="152" priority="188"/>
  </conditionalFormatting>
  <conditionalFormatting sqref="C49">
    <cfRule type="duplicateValues" dxfId="151" priority="101"/>
    <cfRule type="duplicateValues" dxfId="150" priority="109"/>
    <cfRule type="duplicateValues" dxfId="149" priority="113"/>
    <cfRule type="duplicateValues" dxfId="148" priority="118"/>
    <cfRule type="duplicateValues" dxfId="147" priority="123"/>
    <cfRule type="duplicateValues" dxfId="146" priority="129"/>
    <cfRule type="duplicateValues" dxfId="145" priority="136"/>
    <cfRule type="duplicateValues" dxfId="144" priority="138"/>
    <cfRule type="duplicateValues" dxfId="143" priority="139"/>
    <cfRule type="duplicateValues" dxfId="142" priority="143"/>
    <cfRule type="duplicateValues" dxfId="141" priority="148"/>
    <cfRule type="duplicateValues" dxfId="140" priority="154"/>
    <cfRule type="duplicateValues" dxfId="139" priority="159"/>
    <cfRule type="duplicateValues" dxfId="138" priority="164"/>
    <cfRule type="duplicateValues" dxfId="137" priority="170" stopIfTrue="1"/>
    <cfRule type="duplicateValues" dxfId="136" priority="176" stopIfTrue="1"/>
    <cfRule type="duplicateValues" dxfId="135" priority="181" stopIfTrue="1"/>
    <cfRule type="duplicateValues" dxfId="134" priority="182" stopIfTrue="1"/>
    <cfRule type="duplicateValues" dxfId="133" priority="189"/>
    <cfRule type="duplicateValues" dxfId="132" priority="190"/>
  </conditionalFormatting>
  <conditionalFormatting sqref="C51">
    <cfRule type="duplicateValues" dxfId="131" priority="102"/>
    <cfRule type="duplicateValues" dxfId="130" priority="104"/>
    <cfRule type="duplicateValues" dxfId="129" priority="105"/>
    <cfRule type="duplicateValues" dxfId="128" priority="106"/>
    <cfRule type="duplicateValues" dxfId="127" priority="108"/>
    <cfRule type="duplicateValues" dxfId="126" priority="112"/>
    <cfRule type="duplicateValues" dxfId="125" priority="117"/>
    <cfRule type="duplicateValues" dxfId="124" priority="122"/>
    <cfRule type="duplicateValues" dxfId="123" priority="128"/>
    <cfRule type="duplicateValues" dxfId="122" priority="135"/>
    <cfRule type="duplicateValues" dxfId="121" priority="137"/>
    <cfRule type="duplicateValues" dxfId="120" priority="142"/>
    <cfRule type="duplicateValues" dxfId="119" priority="147"/>
    <cfRule type="duplicateValues" dxfId="118" priority="153"/>
    <cfRule type="duplicateValues" dxfId="117" priority="160"/>
    <cfRule type="duplicateValues" dxfId="116" priority="163"/>
    <cfRule type="duplicateValues" dxfId="115" priority="167"/>
    <cfRule type="duplicateValues" dxfId="114" priority="175" stopIfTrue="1"/>
    <cfRule type="duplicateValues" dxfId="113" priority="183" stopIfTrue="1"/>
    <cfRule type="duplicateValues" dxfId="112" priority="184" stopIfTrue="1"/>
    <cfRule type="duplicateValues" dxfId="111" priority="191"/>
    <cfRule type="duplicateValues" dxfId="110" priority="192"/>
  </conditionalFormatting>
  <conditionalFormatting sqref="C53">
    <cfRule type="duplicateValues" dxfId="109" priority="110"/>
    <cfRule type="duplicateValues" dxfId="108" priority="111"/>
    <cfRule type="duplicateValues" dxfId="107" priority="116"/>
    <cfRule type="duplicateValues" dxfId="106" priority="121"/>
    <cfRule type="duplicateValues" dxfId="105" priority="127"/>
    <cfRule type="duplicateValues" dxfId="104" priority="141"/>
    <cfRule type="duplicateValues" dxfId="103" priority="146"/>
    <cfRule type="duplicateValues" dxfId="102" priority="152"/>
    <cfRule type="duplicateValues" dxfId="101" priority="161"/>
    <cfRule type="duplicateValues" dxfId="100" priority="162"/>
    <cfRule type="duplicateValues" dxfId="99" priority="185" stopIfTrue="1"/>
    <cfRule type="duplicateValues" dxfId="98" priority="194"/>
  </conditionalFormatting>
  <conditionalFormatting sqref="C55">
    <cfRule type="duplicateValues" dxfId="97" priority="3"/>
    <cfRule type="duplicateValues" dxfId="96" priority="7"/>
    <cfRule type="duplicateValues" dxfId="95" priority="19"/>
    <cfRule type="duplicateValues" dxfId="94" priority="24"/>
    <cfRule type="duplicateValues" dxfId="93" priority="29"/>
    <cfRule type="duplicateValues" dxfId="92" priority="35"/>
    <cfRule type="duplicateValues" dxfId="91" priority="49"/>
    <cfRule type="duplicateValues" dxfId="90" priority="54"/>
    <cfRule type="duplicateValues" dxfId="89" priority="55"/>
    <cfRule type="duplicateValues" dxfId="88" priority="60"/>
    <cfRule type="duplicateValues" dxfId="87" priority="61"/>
    <cfRule type="duplicateValues" dxfId="86" priority="70"/>
    <cfRule type="duplicateValues" dxfId="85" priority="73" stopIfTrue="1"/>
    <cfRule type="duplicateValues" dxfId="84" priority="75" stopIfTrue="1"/>
    <cfRule type="duplicateValues" dxfId="83" priority="76" stopIfTrue="1"/>
    <cfRule type="duplicateValues" dxfId="82" priority="77" stopIfTrue="1"/>
    <cfRule type="duplicateValues" dxfId="81" priority="81" stopIfTrue="1"/>
    <cfRule type="duplicateValues" dxfId="80" priority="82" stopIfTrue="1"/>
    <cfRule type="duplicateValues" dxfId="79" priority="90" stopIfTrue="1"/>
    <cfRule type="duplicateValues" dxfId="78" priority="97"/>
  </conditionalFormatting>
  <conditionalFormatting sqref="C57">
    <cfRule type="duplicateValues" dxfId="77" priority="4"/>
    <cfRule type="duplicateValues" dxfId="76" priority="11"/>
    <cfRule type="duplicateValues" dxfId="75" priority="18"/>
    <cfRule type="duplicateValues" dxfId="74" priority="23"/>
    <cfRule type="duplicateValues" dxfId="73" priority="28"/>
    <cfRule type="duplicateValues" dxfId="72" priority="30"/>
    <cfRule type="duplicateValues" dxfId="71" priority="34"/>
    <cfRule type="duplicateValues" dxfId="70" priority="36"/>
    <cfRule type="duplicateValues" dxfId="69" priority="37"/>
    <cfRule type="duplicateValues" dxfId="68" priority="38"/>
    <cfRule type="duplicateValues" dxfId="67" priority="44"/>
    <cfRule type="duplicateValues" dxfId="66" priority="48"/>
    <cfRule type="duplicateValues" dxfId="65" priority="53"/>
    <cfRule type="duplicateValues" dxfId="64" priority="59"/>
    <cfRule type="duplicateValues" dxfId="63" priority="62"/>
    <cfRule type="duplicateValues" dxfId="62" priority="69"/>
    <cfRule type="duplicateValues" dxfId="61" priority="72" stopIfTrue="1"/>
    <cfRule type="duplicateValues" dxfId="60" priority="78" stopIfTrue="1"/>
    <cfRule type="duplicateValues" dxfId="59" priority="83" stopIfTrue="1"/>
    <cfRule type="duplicateValues" dxfId="58" priority="84" stopIfTrue="1"/>
    <cfRule type="duplicateValues" dxfId="57" priority="91"/>
    <cfRule type="duplicateValues" dxfId="56" priority="92"/>
  </conditionalFormatting>
  <conditionalFormatting sqref="C59">
    <cfRule type="duplicateValues" dxfId="55" priority="5"/>
    <cfRule type="duplicateValues" dxfId="54" priority="13"/>
    <cfRule type="duplicateValues" dxfId="53" priority="17"/>
    <cfRule type="duplicateValues" dxfId="52" priority="22"/>
    <cfRule type="duplicateValues" dxfId="51" priority="27"/>
    <cfRule type="duplicateValues" dxfId="50" priority="33"/>
    <cfRule type="duplicateValues" dxfId="49" priority="40"/>
    <cfRule type="duplicateValues" dxfId="48" priority="42"/>
    <cfRule type="duplicateValues" dxfId="47" priority="43"/>
    <cfRule type="duplicateValues" dxfId="46" priority="47"/>
    <cfRule type="duplicateValues" dxfId="45" priority="52"/>
    <cfRule type="duplicateValues" dxfId="44" priority="58"/>
    <cfRule type="duplicateValues" dxfId="43" priority="63"/>
    <cfRule type="duplicateValues" dxfId="42" priority="68"/>
    <cfRule type="duplicateValues" dxfId="41" priority="74" stopIfTrue="1"/>
    <cfRule type="duplicateValues" dxfId="40" priority="80" stopIfTrue="1"/>
    <cfRule type="duplicateValues" dxfId="39" priority="85" stopIfTrue="1"/>
    <cfRule type="duplicateValues" dxfId="38" priority="86" stopIfTrue="1"/>
    <cfRule type="duplicateValues" dxfId="37" priority="93"/>
    <cfRule type="duplicateValues" dxfId="36" priority="94"/>
  </conditionalFormatting>
  <conditionalFormatting sqref="C61">
    <cfRule type="duplicateValues" dxfId="35" priority="6"/>
    <cfRule type="duplicateValues" dxfId="34" priority="8"/>
    <cfRule type="duplicateValues" dxfId="33" priority="9"/>
    <cfRule type="duplicateValues" dxfId="32" priority="10"/>
    <cfRule type="duplicateValues" dxfId="31" priority="12"/>
    <cfRule type="duplicateValues" dxfId="30" priority="16"/>
    <cfRule type="duplicateValues" dxfId="29" priority="21"/>
    <cfRule type="duplicateValues" dxfId="28" priority="26"/>
    <cfRule type="duplicateValues" dxfId="27" priority="32"/>
    <cfRule type="duplicateValues" dxfId="26" priority="39"/>
    <cfRule type="duplicateValues" dxfId="25" priority="41"/>
    <cfRule type="duplicateValues" dxfId="24" priority="46"/>
    <cfRule type="duplicateValues" dxfId="23" priority="51"/>
    <cfRule type="duplicateValues" dxfId="22" priority="57"/>
    <cfRule type="duplicateValues" dxfId="21" priority="64"/>
    <cfRule type="duplicateValues" dxfId="20" priority="67"/>
    <cfRule type="duplicateValues" dxfId="19" priority="71"/>
    <cfRule type="duplicateValues" dxfId="18" priority="79" stopIfTrue="1"/>
    <cfRule type="duplicateValues" dxfId="17" priority="87" stopIfTrue="1"/>
    <cfRule type="duplicateValues" dxfId="16" priority="88" stopIfTrue="1"/>
    <cfRule type="duplicateValues" dxfId="15" priority="95"/>
    <cfRule type="duplicateValues" dxfId="14" priority="96"/>
  </conditionalFormatting>
  <conditionalFormatting sqref="C63">
    <cfRule type="duplicateValues" dxfId="13" priority="14"/>
    <cfRule type="duplicateValues" dxfId="12" priority="15"/>
    <cfRule type="duplicateValues" dxfId="11" priority="20"/>
    <cfRule type="duplicateValues" dxfId="10" priority="25"/>
    <cfRule type="duplicateValues" dxfId="9" priority="31"/>
    <cfRule type="duplicateValues" dxfId="8" priority="45"/>
    <cfRule type="duplicateValues" dxfId="7" priority="50"/>
    <cfRule type="duplicateValues" dxfId="6" priority="56"/>
    <cfRule type="duplicateValues" dxfId="5" priority="65"/>
    <cfRule type="duplicateValues" dxfId="4" priority="66"/>
    <cfRule type="duplicateValues" dxfId="3" priority="89" stopIfTrue="1"/>
    <cfRule type="duplicateValues" dxfId="2" priority="98"/>
  </conditionalFormatting>
  <conditionalFormatting sqref="A27:XFD27">
    <cfRule type="duplicateValues" dxfId="1" priority="2"/>
  </conditionalFormatting>
  <conditionalFormatting sqref="A29:XFD29">
    <cfRule type="duplicateValues" dxfId="0" priority="1"/>
  </conditionalFormatting>
  <printOptions horizontalCentered="1" gridLines="1"/>
  <pageMargins left="0" right="0" top="0" bottom="0" header="0.2" footer="0.2"/>
  <pageSetup paperSize="9" scale="67" fitToWidth="0" orientation="portrait" verticalDpi="300" r:id="rId1"/>
  <headerFooter alignWithMargins="0"/>
  <rowBreaks count="1" manualBreakCount="1">
    <brk id="64" max="16383" man="1"/>
  </rowBreaks>
  <colBreaks count="3" manualBreakCount="3">
    <brk id="24" max="62" man="1"/>
    <brk id="35" max="62" man="1"/>
    <brk id="37" max="62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tabSelected="1" zoomScale="70" zoomScaleNormal="70" workbookViewId="0">
      <selection activeCell="T18" sqref="T18"/>
    </sheetView>
  </sheetViews>
  <sheetFormatPr defaultColWidth="9" defaultRowHeight="11.5"/>
  <cols>
    <col min="1" max="1" width="11.75" style="3" customWidth="1"/>
    <col min="2" max="7" width="25.75" style="3" customWidth="1"/>
    <col min="8" max="8" width="9" style="3"/>
    <col min="9" max="14" width="9" style="3" hidden="1" customWidth="1"/>
    <col min="15" max="16384" width="9" style="3"/>
  </cols>
  <sheetData>
    <row r="1" spans="1:14" ht="28.5" customHeight="1">
      <c r="A1" s="164" t="s">
        <v>291</v>
      </c>
      <c r="B1" s="164"/>
      <c r="C1" s="165"/>
      <c r="D1" s="2"/>
      <c r="E1" s="2"/>
      <c r="F1" s="2"/>
      <c r="G1" s="2"/>
    </row>
    <row r="2" spans="1:14" ht="20">
      <c r="A2" s="271" t="s">
        <v>330</v>
      </c>
      <c r="B2" s="271"/>
      <c r="C2" s="271"/>
      <c r="D2" s="271"/>
      <c r="E2" s="271"/>
      <c r="F2" s="271"/>
      <c r="G2" s="271"/>
    </row>
    <row r="3" spans="1:14" ht="20">
      <c r="A3" s="4"/>
      <c r="B3" s="4"/>
      <c r="C3" s="4"/>
      <c r="D3" s="4"/>
      <c r="E3" s="4"/>
      <c r="F3" s="4"/>
      <c r="G3" s="4"/>
    </row>
    <row r="4" spans="1:14" ht="20.5">
      <c r="A4" s="4"/>
      <c r="B4" s="5" t="s">
        <v>23</v>
      </c>
      <c r="C4" s="6"/>
      <c r="D4" s="4"/>
      <c r="E4" s="2"/>
      <c r="F4" s="4" t="s">
        <v>24</v>
      </c>
      <c r="G4" s="185" t="s">
        <v>34</v>
      </c>
    </row>
    <row r="6" spans="1:14" ht="22" customHeight="1">
      <c r="A6" s="180" t="s">
        <v>25</v>
      </c>
      <c r="B6" s="181" t="s">
        <v>26</v>
      </c>
      <c r="C6" s="181" t="s">
        <v>27</v>
      </c>
      <c r="D6" s="181" t="s">
        <v>28</v>
      </c>
      <c r="E6" s="181" t="s">
        <v>29</v>
      </c>
      <c r="F6" s="181" t="s">
        <v>30</v>
      </c>
      <c r="G6" s="181" t="s">
        <v>31</v>
      </c>
    </row>
    <row r="7" spans="1:14" ht="22" customHeight="1">
      <c r="A7" s="7">
        <v>1</v>
      </c>
      <c r="B7" s="183" t="str">
        <f>HLOOKUP($G$4,'TKB SÁNG'!$D$3:$AS$63,I7,0)</f>
        <v>HĐTN</v>
      </c>
      <c r="C7" s="182" t="str">
        <f>HLOOKUP($G$4,'TKB SÁNG'!$D$3:$AS$63,J7,0)</f>
        <v>NT - NHẠC</v>
      </c>
      <c r="D7" s="182" t="str">
        <f>HLOOKUP($G$4,'TKB SÁNG'!$D$3:$AS$63,K7,0)</f>
        <v>TOÁN</v>
      </c>
      <c r="E7" s="182" t="str">
        <f>HLOOKUP($G$4,'TKB SÁNG'!$D$3:$AS$63,L7,0)</f>
        <v>VĂN</v>
      </c>
      <c r="F7" s="182" t="str">
        <f>HLOOKUP($G$4,'TKB SÁNG'!$D$3:$AS$63,M7,0)</f>
        <v>KHTN</v>
      </c>
      <c r="G7" s="182">
        <f>HLOOKUP($G$4,'TKB SÁNG'!$D$3:$AS$63,N7,0)</f>
        <v>0</v>
      </c>
      <c r="I7" s="3">
        <v>2</v>
      </c>
      <c r="J7" s="3">
        <v>12</v>
      </c>
      <c r="K7" s="3">
        <v>22</v>
      </c>
      <c r="L7" s="3">
        <v>32</v>
      </c>
      <c r="M7" s="3">
        <v>42</v>
      </c>
      <c r="N7" s="3">
        <v>52</v>
      </c>
    </row>
    <row r="8" spans="1:14" ht="22" customHeight="1">
      <c r="A8" s="7">
        <v>2</v>
      </c>
      <c r="B8" s="182" t="str">
        <f>HLOOKUP($G$4,'TKB SÁNG'!$D$3:$AS$63,I8,0)</f>
        <v>ANH</v>
      </c>
      <c r="C8" s="182" t="str">
        <f>HLOOKUP($G$4,'TKB SÁNG'!$D$3:$AS$63,J8,0)</f>
        <v>ANH</v>
      </c>
      <c r="D8" s="182" t="str">
        <f>HLOOKUP($G$4,'TKB SÁNG'!$D$3:$AS$63,K8,0)</f>
        <v>ANH</v>
      </c>
      <c r="E8" s="182" t="str">
        <f>HLOOKUP($G$4,'TKB SÁNG'!$D$3:$AS$63,L8,0)</f>
        <v>TOÁN</v>
      </c>
      <c r="F8" s="182" t="str">
        <f>HLOOKUP($G$4,'TKB SÁNG'!$D$3:$AS$63,M8,0)</f>
        <v>TOÁN</v>
      </c>
      <c r="G8" s="182">
        <f>HLOOKUP($G$4,'TKB SÁNG'!$D$3:$AS$63,N8,0)</f>
        <v>0</v>
      </c>
      <c r="I8" s="3">
        <v>4</v>
      </c>
      <c r="J8" s="3">
        <v>14</v>
      </c>
      <c r="K8" s="3">
        <v>24</v>
      </c>
      <c r="L8" s="3">
        <v>34</v>
      </c>
      <c r="M8" s="3">
        <v>44</v>
      </c>
      <c r="N8" s="3">
        <v>54</v>
      </c>
    </row>
    <row r="9" spans="1:14" ht="22" customHeight="1">
      <c r="A9" s="7">
        <v>3</v>
      </c>
      <c r="B9" s="182" t="str">
        <f>HLOOKUP($G$4,'TKB SÁNG'!$D$3:$AS$63,I9,0)</f>
        <v>GDTC</v>
      </c>
      <c r="C9" s="182" t="str">
        <f>HLOOKUP($G$4,'TKB SÁNG'!$D$3:$AS$63,J9,0)</f>
        <v>NT - HỌA</v>
      </c>
      <c r="D9" s="182" t="str">
        <f>HLOOKUP($G$4,'TKB SÁNG'!$D$3:$AS$63,K9,0)</f>
        <v>KHTN</v>
      </c>
      <c r="E9" s="182" t="str">
        <f>HLOOKUP($G$4,'TKB SÁNG'!$D$3:$AS$63,L9,0)</f>
        <v>TANN</v>
      </c>
      <c r="F9" s="182" t="str">
        <f>HLOOKUP($G$4,'TKB SÁNG'!$D$3:$AS$63,M9,0)</f>
        <v>TOÁN</v>
      </c>
      <c r="G9" s="182">
        <f>HLOOKUP($G$4,'TKB SÁNG'!$D$3:$AS$63,N9,0)</f>
        <v>0</v>
      </c>
      <c r="I9" s="3">
        <v>6</v>
      </c>
      <c r="J9" s="3">
        <v>16</v>
      </c>
      <c r="K9" s="3">
        <v>26</v>
      </c>
      <c r="L9" s="3">
        <v>36</v>
      </c>
      <c r="M9" s="3">
        <v>46</v>
      </c>
      <c r="N9" s="3">
        <v>56</v>
      </c>
    </row>
    <row r="10" spans="1:14" ht="22" customHeight="1">
      <c r="A10" s="7">
        <v>4</v>
      </c>
      <c r="B10" s="182" t="str">
        <f>HLOOKUP($G$4,'TKB SÁNG'!$D$3:$AS$63,I10,0)</f>
        <v>VĂN</v>
      </c>
      <c r="C10" s="182" t="str">
        <f>HLOOKUP($G$4,'TKB SÁNG'!$D$3:$AS$63,J10,0)</f>
        <v>GDTC</v>
      </c>
      <c r="D10" s="182" t="str">
        <f>HLOOKUP($G$4,'TKB SÁNG'!$D$3:$AS$63,K10,0)</f>
        <v>KHTN</v>
      </c>
      <c r="E10" s="182" t="str">
        <f>HLOOKUP($G$4,'TKB SÁNG'!$D$3:$AS$63,L10,0)</f>
        <v>TANN</v>
      </c>
      <c r="F10" s="182" t="str">
        <f>HLOOKUP($G$4,'TKB SÁNG'!$D$3:$AS$63,M10,0)</f>
        <v>VĂN</v>
      </c>
      <c r="G10" s="182">
        <f>HLOOKUP($G$4,'TKB SÁNG'!$D$3:$AS$63,N10,0)</f>
        <v>0</v>
      </c>
      <c r="I10" s="3">
        <v>8</v>
      </c>
      <c r="J10" s="3">
        <v>18</v>
      </c>
      <c r="K10" s="3">
        <v>28</v>
      </c>
      <c r="L10" s="3">
        <v>38</v>
      </c>
      <c r="M10" s="3">
        <v>48</v>
      </c>
      <c r="N10" s="3">
        <v>58</v>
      </c>
    </row>
    <row r="11" spans="1:14" ht="22" customHeight="1">
      <c r="A11" s="7">
        <v>5</v>
      </c>
      <c r="B11" s="184">
        <f>HLOOKUP($G$4,'TKB SÁNG'!$D$3:$AS$63,I11,0)</f>
        <v>0</v>
      </c>
      <c r="C11" s="182">
        <f>HLOOKUP($G$4,'TKB SÁNG'!$D$3:$AS$63,J11,0)</f>
        <v>0</v>
      </c>
      <c r="D11" s="182">
        <f>HLOOKUP($G$4,'TKB SÁNG'!$D$3:$AS$63,K11,0)</f>
        <v>0</v>
      </c>
      <c r="E11" s="182">
        <f>HLOOKUP($G$4,'TKB SÁNG'!$D$3:$AS$63,L11,0)</f>
        <v>0</v>
      </c>
      <c r="F11" s="182">
        <f>HLOOKUP($G$4,'TKB SÁNG'!$D$3:$AS$63,M11,0)</f>
        <v>0</v>
      </c>
      <c r="G11" s="184">
        <f>HLOOKUP($G$4,'TKB SÁNG'!$D$3:$AS$63,N11,0)</f>
        <v>0</v>
      </c>
      <c r="I11" s="3">
        <v>10</v>
      </c>
      <c r="J11" s="3">
        <v>20</v>
      </c>
      <c r="K11" s="3">
        <v>30</v>
      </c>
      <c r="L11" s="3">
        <v>40</v>
      </c>
      <c r="M11" s="3">
        <v>50</v>
      </c>
      <c r="N11" s="3">
        <v>60</v>
      </c>
    </row>
    <row r="16" spans="1:14" ht="17.5">
      <c r="A16" s="164" t="s">
        <v>291</v>
      </c>
      <c r="B16" s="164"/>
      <c r="C16" s="165"/>
      <c r="D16" s="2"/>
      <c r="E16" s="2"/>
      <c r="F16" s="2"/>
      <c r="G16" s="2"/>
    </row>
    <row r="17" spans="1:14" ht="17.5">
      <c r="A17" s="164"/>
      <c r="B17" s="164"/>
      <c r="C17" s="165"/>
      <c r="D17" s="2"/>
      <c r="E17" s="2"/>
      <c r="F17" s="2"/>
      <c r="G17" s="2"/>
    </row>
    <row r="18" spans="1:14" ht="20">
      <c r="A18" s="271" t="s">
        <v>331</v>
      </c>
      <c r="B18" s="271"/>
      <c r="C18" s="271"/>
      <c r="D18" s="271"/>
      <c r="E18" s="271"/>
      <c r="F18" s="271"/>
      <c r="G18" s="271"/>
    </row>
    <row r="19" spans="1:14" ht="20">
      <c r="A19" s="4"/>
      <c r="B19" s="4"/>
      <c r="C19" s="4"/>
      <c r="D19" s="4"/>
      <c r="E19" s="4"/>
      <c r="F19" s="4"/>
      <c r="G19" s="4"/>
    </row>
    <row r="20" spans="1:14" ht="20.5">
      <c r="A20" s="4"/>
      <c r="B20" s="5" t="s">
        <v>23</v>
      </c>
      <c r="C20" s="272"/>
      <c r="D20" s="272"/>
      <c r="E20" s="2"/>
      <c r="F20" s="4" t="s">
        <v>24</v>
      </c>
      <c r="G20" s="185" t="s">
        <v>34</v>
      </c>
    </row>
    <row r="22" spans="1:14" ht="16.5">
      <c r="A22" s="180" t="s">
        <v>25</v>
      </c>
      <c r="B22" s="181" t="s">
        <v>26</v>
      </c>
      <c r="C22" s="181" t="s">
        <v>27</v>
      </c>
      <c r="D22" s="181" t="s">
        <v>28</v>
      </c>
      <c r="E22" s="181" t="s">
        <v>29</v>
      </c>
      <c r="F22" s="181" t="s">
        <v>30</v>
      </c>
      <c r="G22" s="181" t="s">
        <v>31</v>
      </c>
    </row>
    <row r="23" spans="1:14" ht="22" customHeight="1">
      <c r="A23" s="7">
        <v>1</v>
      </c>
      <c r="B23" s="183">
        <f>HLOOKUP($G$20,'TKB CHIỀU'!$D$3:$AS$63,I23,0)</f>
        <v>0</v>
      </c>
      <c r="C23" s="182">
        <f>HLOOKUP($G$20,'TKB CHIỀU'!$D$3:$AS$63,J23,0)</f>
        <v>0</v>
      </c>
      <c r="D23" s="182">
        <f>HLOOKUP($G$20,'TKB CHIỀU'!$D$3:$AS$63,K23,0)</f>
        <v>0</v>
      </c>
      <c r="E23" s="182">
        <f>HLOOKUP($G$20,'TKB CHIỀU'!$D$3:$AS$63,L23,0)</f>
        <v>0</v>
      </c>
      <c r="F23" s="182">
        <f>HLOOKUP($G$20,'TKB CHIỀU'!$D$3:$AS$63,M23,0)</f>
        <v>0</v>
      </c>
      <c r="G23" s="182">
        <f>HLOOKUP($G$20,'TKB CHIỀU'!$D$3:$AS$63,N23,0)</f>
        <v>0</v>
      </c>
      <c r="I23" s="3">
        <v>2</v>
      </c>
      <c r="J23" s="3">
        <v>12</v>
      </c>
      <c r="K23" s="3">
        <v>22</v>
      </c>
      <c r="L23" s="3">
        <v>32</v>
      </c>
      <c r="M23" s="3">
        <v>42</v>
      </c>
      <c r="N23" s="3">
        <v>52</v>
      </c>
    </row>
    <row r="24" spans="1:14" ht="22" customHeight="1">
      <c r="A24" s="7">
        <v>2</v>
      </c>
      <c r="B24" s="182" t="str">
        <f>HLOOKUP($G$20,'TKB CHIỀU'!$D$3:$AS$63,I24,0)</f>
        <v>TIN HỌC</v>
      </c>
      <c r="C24" s="182" t="str">
        <f>HLOOKUP($G$20,'TKB CHIỀU'!$D$3:$AS$63,J24,0)</f>
        <v>NGỮ VĂN</v>
      </c>
      <c r="D24" s="182" t="str">
        <f>HLOOKUP($G$20,'TKB CHIỀU'!$D$3:$AS$63,K24,0)</f>
        <v>RKN TƯ DUY</v>
      </c>
      <c r="E24" s="182" t="str">
        <f>HLOOKUP($G$20,'TKB CHIỀU'!$D$3:$AS$63,L24,0)</f>
        <v>THƯ VIỆN</v>
      </c>
      <c r="F24" s="182" t="str">
        <f>HLOOKUP($G$20,'TKB CHIỀU'!$D$3:$AS$63,M24,0)</f>
        <v>GDCD</v>
      </c>
      <c r="G24" s="182">
        <f>HLOOKUP($G$20,'TKB CHIỀU'!$D$3:$AS$63,N24,0)</f>
        <v>0</v>
      </c>
      <c r="I24" s="3">
        <v>4</v>
      </c>
      <c r="J24" s="3">
        <v>14</v>
      </c>
      <c r="K24" s="3">
        <v>24</v>
      </c>
      <c r="L24" s="3">
        <v>34</v>
      </c>
      <c r="M24" s="3">
        <v>44</v>
      </c>
      <c r="N24" s="3">
        <v>54</v>
      </c>
    </row>
    <row r="25" spans="1:14" ht="22" customHeight="1">
      <c r="A25" s="7">
        <v>3</v>
      </c>
      <c r="B25" s="182" t="str">
        <f>HLOOKUP($G$20,'TKB CHIỀU'!$D$3:$AS$63,I25,0)</f>
        <v>LSĐL-S</v>
      </c>
      <c r="C25" s="182" t="str">
        <f>HLOOKUP($G$20,'TKB CHIỀU'!$D$3:$AS$63,J25,0)</f>
        <v>NĂNG KHIẾU</v>
      </c>
      <c r="D25" s="182" t="str">
        <f>HLOOKUP($G$20,'TKB CHIỀU'!$D$3:$AS$63,K25,0)</f>
        <v>CÔNG NGHỆ</v>
      </c>
      <c r="E25" s="182" t="str">
        <f>HLOOKUP($G$20,'TKB CHIỀU'!$D$3:$AS$63,L25,0)</f>
        <v>GD STEM</v>
      </c>
      <c r="F25" s="182" t="str">
        <f>HLOOKUP($G$20,'TKB CHIỀU'!$D$3:$AS$63,M25,0)</f>
        <v>HĐTN-HN</v>
      </c>
      <c r="G25" s="182">
        <f>HLOOKUP($G$20,'TKB CHIỀU'!$D$3:$AS$63,N25,0)</f>
        <v>0</v>
      </c>
      <c r="I25" s="3">
        <v>6</v>
      </c>
      <c r="J25" s="3">
        <v>16</v>
      </c>
      <c r="K25" s="3">
        <v>26</v>
      </c>
      <c r="L25" s="3">
        <v>36</v>
      </c>
      <c r="M25" s="3">
        <v>46</v>
      </c>
      <c r="N25" s="3">
        <v>56</v>
      </c>
    </row>
    <row r="26" spans="1:14" ht="22" customHeight="1">
      <c r="A26" s="7">
        <v>4</v>
      </c>
      <c r="B26" s="182" t="str">
        <f>HLOOKUP($G$20,'TKB CHIỀU'!$D$3:$AS$63,I26,0)</f>
        <v>LSĐL-Đ</v>
      </c>
      <c r="C26" s="182">
        <f>HLOOKUP($G$20,'TKB CHIỀU'!$D$3:$AS$63,J26,0)</f>
        <v>0</v>
      </c>
      <c r="D26" s="182" t="str">
        <f>HLOOKUP($G$20,'TKB CHIỀU'!$D$3:$AS$63,K26,0)</f>
        <v>KHTN</v>
      </c>
      <c r="E26" s="182" t="str">
        <f>HLOOKUP($G$20,'TKB CHIỀU'!$D$3:$AS$63,L26,0)</f>
        <v>LSĐL-S</v>
      </c>
      <c r="F26" s="182" t="str">
        <f>HLOOKUP($G$20,'TKB CHIỀU'!$D$3:$AS$63,M26,0)</f>
        <v>GDĐP</v>
      </c>
      <c r="G26" s="182">
        <f>HLOOKUP($G$20,'TKB CHIỀU'!$D$3:$AS$63,N26,0)</f>
        <v>0</v>
      </c>
      <c r="I26" s="3">
        <v>8</v>
      </c>
      <c r="J26" s="3">
        <v>18</v>
      </c>
      <c r="K26" s="3">
        <v>28</v>
      </c>
      <c r="L26" s="3">
        <v>38</v>
      </c>
      <c r="M26" s="3">
        <v>48</v>
      </c>
      <c r="N26" s="3">
        <v>58</v>
      </c>
    </row>
    <row r="27" spans="1:14" ht="22" customHeight="1">
      <c r="A27" s="7">
        <v>5</v>
      </c>
      <c r="B27" s="184">
        <f>HLOOKUP($G$20,'TKB CHIỀU'!$D$3:$AS$63,I27,0)</f>
        <v>0</v>
      </c>
      <c r="C27" s="182">
        <f>HLOOKUP($G$20,'TKB CHIỀU'!$D$3:$AS$63,J27,0)</f>
        <v>0</v>
      </c>
      <c r="D27" s="182" t="str">
        <f>HLOOKUP($G$20,'TKB CHIỀU'!$D$3:$AS$63,K27,0)</f>
        <v>KNS</v>
      </c>
      <c r="E27" s="182">
        <f>HLOOKUP($G$20,'TKB CHIỀU'!$D$3:$AS$63,L27,0)</f>
        <v>0</v>
      </c>
      <c r="F27" s="182" t="str">
        <f>HLOOKUP($G$20,'TKB CHIỀU'!$D$3:$AS$63,M27,0)</f>
        <v>HĐTN-HN</v>
      </c>
      <c r="G27" s="184">
        <f>HLOOKUP($G$20,'TKB CHIỀU'!$D$3:$AS$63,N27,0)</f>
        <v>0</v>
      </c>
      <c r="I27" s="3">
        <v>10</v>
      </c>
      <c r="J27" s="3">
        <v>20</v>
      </c>
      <c r="K27" s="3">
        <v>30</v>
      </c>
      <c r="L27" s="3">
        <v>40</v>
      </c>
      <c r="M27" s="3">
        <v>50</v>
      </c>
      <c r="N27" s="3">
        <v>60</v>
      </c>
    </row>
  </sheetData>
  <mergeCells count="3">
    <mergeCell ref="A2:G2"/>
    <mergeCell ref="A18:G18"/>
    <mergeCell ref="C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DS</vt:lpstr>
      <vt:lpstr>s</vt:lpstr>
      <vt:lpstr>TKB SÁNG</vt:lpstr>
      <vt:lpstr>c</vt:lpstr>
      <vt:lpstr>TKB CHIỀU</vt:lpstr>
      <vt:lpstr>Các Lớp</vt:lpstr>
      <vt:lpstr>'TKB CHIỀU'!Print_Area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Administrator</cp:lastModifiedBy>
  <cp:lastPrinted>2025-08-28T09:17:19Z</cp:lastPrinted>
  <dcterms:created xsi:type="dcterms:W3CDTF">2013-03-01T17:32:37Z</dcterms:created>
  <dcterms:modified xsi:type="dcterms:W3CDTF">2025-08-28T09:17:30Z</dcterms:modified>
</cp:coreProperties>
</file>