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1. MÁY CŨ 2022\2026-2027\PCCM\TKB\TKB SỐ1\"/>
    </mc:Choice>
  </mc:AlternateContent>
  <bookViews>
    <workbookView xWindow="-100" yWindow="-100" windowWidth="19390" windowHeight="10390" tabRatio="614" activeTab="3"/>
  </bookViews>
  <sheets>
    <sheet name="TKB SÁNG" sheetId="1" r:id="rId1"/>
    <sheet name="TKB CHIỀU" sheetId="10" r:id="rId2"/>
    <sheet name="GV" sheetId="6" r:id="rId3"/>
    <sheet name="Các Lớp" sheetId="8" r:id="rId4"/>
  </sheets>
  <externalReferences>
    <externalReference r:id="rId5"/>
  </externalReferences>
  <definedNames>
    <definedName name="_xlnm._FilterDatabase" localSheetId="0" hidden="1">'TKB SÁNG'!$A$3:$AW$86</definedName>
    <definedName name="_xlnm.Print_Area" localSheetId="0">'TKB SÁNG'!$A$1:$AW$63</definedName>
  </definedNames>
  <calcPr calcId="152511"/>
</workbook>
</file>

<file path=xl/calcChain.xml><?xml version="1.0" encoding="utf-8"?>
<calcChain xmlns="http://schemas.openxmlformats.org/spreadsheetml/2006/main">
  <c r="AW79" i="1" l="1"/>
  <c r="AV79" i="1"/>
  <c r="AU79" i="1"/>
  <c r="AR79" i="1"/>
  <c r="AQ79" i="1"/>
  <c r="AK79" i="1"/>
  <c r="AJ79" i="1"/>
  <c r="AI79" i="1"/>
  <c r="AH79" i="1"/>
  <c r="AG79" i="1"/>
  <c r="AD79" i="1"/>
  <c r="AC79" i="1"/>
  <c r="AB79" i="1"/>
  <c r="AA79" i="1"/>
  <c r="Z79" i="1"/>
  <c r="Y79" i="1"/>
  <c r="X79" i="1"/>
  <c r="W79" i="1"/>
  <c r="V79" i="1"/>
  <c r="K79" i="1"/>
  <c r="J79" i="1"/>
  <c r="I79" i="1"/>
  <c r="H79" i="1"/>
  <c r="G79" i="1"/>
  <c r="F79" i="1"/>
  <c r="E79" i="1"/>
  <c r="AW78" i="1"/>
  <c r="AV78" i="1"/>
  <c r="AU78" i="1"/>
  <c r="AR78" i="1"/>
  <c r="AQ78" i="1"/>
  <c r="AK78" i="1"/>
  <c r="AJ78" i="1"/>
  <c r="AI78" i="1"/>
  <c r="AH78" i="1"/>
  <c r="AG78" i="1"/>
  <c r="AD78" i="1"/>
  <c r="AC78" i="1"/>
  <c r="AB78" i="1"/>
  <c r="AA78" i="1"/>
  <c r="Z78" i="1"/>
  <c r="Y78" i="1"/>
  <c r="X78" i="1"/>
  <c r="W78" i="1"/>
  <c r="V78" i="1"/>
  <c r="K78" i="1"/>
  <c r="J78" i="1"/>
  <c r="I78" i="1"/>
  <c r="H78" i="1"/>
  <c r="G78" i="1"/>
  <c r="F78" i="1"/>
  <c r="E78" i="1"/>
  <c r="AW77" i="1"/>
  <c r="AV77" i="1"/>
  <c r="AU77" i="1"/>
  <c r="AR77" i="1"/>
  <c r="AQ77" i="1"/>
  <c r="AK77" i="1"/>
  <c r="AJ77" i="1"/>
  <c r="AI77" i="1"/>
  <c r="AH77" i="1"/>
  <c r="AG77" i="1"/>
  <c r="AD77" i="1"/>
  <c r="AC77" i="1"/>
  <c r="AB77" i="1"/>
  <c r="AA77" i="1"/>
  <c r="Z77" i="1"/>
  <c r="Y77" i="1"/>
  <c r="X77" i="1"/>
  <c r="W77" i="1"/>
  <c r="V77" i="1"/>
  <c r="K77" i="1"/>
  <c r="J77" i="1"/>
  <c r="I77" i="1"/>
  <c r="H77" i="1"/>
  <c r="G77" i="1"/>
  <c r="F77" i="1"/>
  <c r="E77" i="1"/>
  <c r="AW76" i="1"/>
  <c r="AV76" i="1"/>
  <c r="AU76" i="1"/>
  <c r="AR76" i="1"/>
  <c r="AQ76" i="1"/>
  <c r="AK76" i="1"/>
  <c r="AJ76" i="1"/>
  <c r="AI76" i="1"/>
  <c r="AH76" i="1"/>
  <c r="AG76" i="1"/>
  <c r="AD76" i="1"/>
  <c r="AC76" i="1"/>
  <c r="AB76" i="1"/>
  <c r="AA76" i="1"/>
  <c r="Z76" i="1"/>
  <c r="Y76" i="1"/>
  <c r="X76" i="1"/>
  <c r="W76" i="1"/>
  <c r="V76" i="1"/>
  <c r="K76" i="1"/>
  <c r="J76" i="1"/>
  <c r="I76" i="1"/>
  <c r="H76" i="1"/>
  <c r="G76" i="1"/>
  <c r="F76" i="1"/>
  <c r="E76" i="1"/>
  <c r="AW75" i="1"/>
  <c r="AV75" i="1"/>
  <c r="AU75" i="1"/>
  <c r="AR75" i="1"/>
  <c r="AQ75" i="1"/>
  <c r="AK75" i="1"/>
  <c r="AJ75" i="1"/>
  <c r="AI75" i="1"/>
  <c r="AH75" i="1"/>
  <c r="AG75" i="1"/>
  <c r="AD75" i="1"/>
  <c r="AC75" i="1"/>
  <c r="AB75" i="1"/>
  <c r="AA75" i="1"/>
  <c r="Z75" i="1"/>
  <c r="Y75" i="1"/>
  <c r="X75" i="1"/>
  <c r="W75" i="1"/>
  <c r="V75" i="1"/>
  <c r="K75" i="1"/>
  <c r="J75" i="1"/>
  <c r="I75" i="1"/>
  <c r="H75" i="1"/>
  <c r="G75" i="1"/>
  <c r="F75" i="1"/>
  <c r="E75" i="1"/>
  <c r="AW74" i="1"/>
  <c r="AV74" i="1"/>
  <c r="AU74" i="1"/>
  <c r="AR74" i="1"/>
  <c r="AQ74" i="1"/>
  <c r="AK74" i="1"/>
  <c r="AJ74" i="1"/>
  <c r="AI74" i="1"/>
  <c r="AH74" i="1"/>
  <c r="AG74" i="1"/>
  <c r="AD74" i="1"/>
  <c r="AC74" i="1"/>
  <c r="AB74" i="1"/>
  <c r="AA74" i="1"/>
  <c r="Z74" i="1"/>
  <c r="Y74" i="1"/>
  <c r="X74" i="1"/>
  <c r="W74" i="1"/>
  <c r="V74" i="1"/>
  <c r="K74" i="1"/>
  <c r="J74" i="1"/>
  <c r="I74" i="1"/>
  <c r="H74" i="1"/>
  <c r="G74" i="1"/>
  <c r="F74" i="1"/>
  <c r="E74" i="1"/>
  <c r="AW73" i="1"/>
  <c r="AV73" i="1"/>
  <c r="AU73" i="1"/>
  <c r="AR73" i="1"/>
  <c r="AQ73" i="1"/>
  <c r="AK73" i="1"/>
  <c r="AJ73" i="1"/>
  <c r="AI73" i="1"/>
  <c r="AH73" i="1"/>
  <c r="AG73" i="1"/>
  <c r="AD73" i="1"/>
  <c r="AC73" i="1"/>
  <c r="AB73" i="1"/>
  <c r="AA73" i="1"/>
  <c r="Z73" i="1"/>
  <c r="Y73" i="1"/>
  <c r="X73" i="1"/>
  <c r="W73" i="1"/>
  <c r="V73" i="1"/>
  <c r="K73" i="1"/>
  <c r="J73" i="1"/>
  <c r="I73" i="1"/>
  <c r="H73" i="1"/>
  <c r="G73" i="1"/>
  <c r="F73" i="1"/>
  <c r="E73" i="1"/>
  <c r="AW72" i="1"/>
  <c r="AV72" i="1"/>
  <c r="AU72" i="1"/>
  <c r="AR72" i="1"/>
  <c r="AQ72" i="1"/>
  <c r="AK72" i="1"/>
  <c r="AJ72" i="1"/>
  <c r="AI72" i="1"/>
  <c r="AH72" i="1"/>
  <c r="AG72" i="1"/>
  <c r="AD72" i="1"/>
  <c r="AC72" i="1"/>
  <c r="AB72" i="1"/>
  <c r="AA72" i="1"/>
  <c r="Z72" i="1"/>
  <c r="Y72" i="1"/>
  <c r="X72" i="1"/>
  <c r="W72" i="1"/>
  <c r="V72" i="1"/>
  <c r="K72" i="1"/>
  <c r="J72" i="1"/>
  <c r="I72" i="1"/>
  <c r="H72" i="1"/>
  <c r="G72" i="1"/>
  <c r="F72" i="1"/>
  <c r="E72" i="1"/>
  <c r="AW71" i="1"/>
  <c r="AV71" i="1"/>
  <c r="AU71" i="1"/>
  <c r="AR71" i="1"/>
  <c r="AQ71" i="1"/>
  <c r="AK71" i="1"/>
  <c r="AJ71" i="1"/>
  <c r="AI71" i="1"/>
  <c r="AH71" i="1"/>
  <c r="AG71" i="1"/>
  <c r="AD71" i="1"/>
  <c r="AC71" i="1"/>
  <c r="AB71" i="1"/>
  <c r="AA71" i="1"/>
  <c r="Z71" i="1"/>
  <c r="Y71" i="1"/>
  <c r="X71" i="1"/>
  <c r="W71" i="1"/>
  <c r="V71" i="1"/>
  <c r="K71" i="1"/>
  <c r="J71" i="1"/>
  <c r="I71" i="1"/>
  <c r="H71" i="1"/>
  <c r="G71" i="1"/>
  <c r="F71" i="1"/>
  <c r="E71" i="1"/>
  <c r="AW70" i="1"/>
  <c r="AV70" i="1"/>
  <c r="AU70" i="1"/>
  <c r="AR70" i="1"/>
  <c r="AQ70" i="1"/>
  <c r="AK70" i="1"/>
  <c r="AJ70" i="1"/>
  <c r="AI70" i="1"/>
  <c r="AH70" i="1"/>
  <c r="AG70" i="1"/>
  <c r="AD70" i="1"/>
  <c r="AC70" i="1"/>
  <c r="AB70" i="1"/>
  <c r="AA70" i="1"/>
  <c r="Z70" i="1"/>
  <c r="Y70" i="1"/>
  <c r="X70" i="1"/>
  <c r="W70" i="1"/>
  <c r="V70" i="1"/>
  <c r="K70" i="1"/>
  <c r="J70" i="1"/>
  <c r="I70" i="1"/>
  <c r="H70" i="1"/>
  <c r="G70" i="1"/>
  <c r="F70" i="1"/>
  <c r="E70" i="1"/>
  <c r="AW69" i="1"/>
  <c r="AV69" i="1"/>
  <c r="AU69" i="1"/>
  <c r="AR69" i="1"/>
  <c r="AQ69" i="1"/>
  <c r="AK69" i="1"/>
  <c r="AJ69" i="1"/>
  <c r="AI69" i="1"/>
  <c r="AH69" i="1"/>
  <c r="AG69" i="1"/>
  <c r="AD69" i="1"/>
  <c r="AC69" i="1"/>
  <c r="AB69" i="1"/>
  <c r="AA69" i="1"/>
  <c r="Z69" i="1"/>
  <c r="Y69" i="1"/>
  <c r="X69" i="1"/>
  <c r="W69" i="1"/>
  <c r="V69" i="1"/>
  <c r="K69" i="1"/>
  <c r="J69" i="1"/>
  <c r="I69" i="1"/>
  <c r="H69" i="1"/>
  <c r="G69" i="1"/>
  <c r="F69" i="1"/>
  <c r="E69" i="1"/>
  <c r="AW68" i="1"/>
  <c r="AV68" i="1"/>
  <c r="AU68" i="1"/>
  <c r="AR68" i="1"/>
  <c r="AQ68" i="1"/>
  <c r="AK68" i="1"/>
  <c r="AJ68" i="1"/>
  <c r="AI68" i="1"/>
  <c r="AH68" i="1"/>
  <c r="AG68" i="1"/>
  <c r="AD68" i="1"/>
  <c r="AC68" i="1"/>
  <c r="AB68" i="1"/>
  <c r="AA68" i="1"/>
  <c r="Z68" i="1"/>
  <c r="Y68" i="1"/>
  <c r="X68" i="1"/>
  <c r="W68" i="1"/>
  <c r="V68" i="1"/>
  <c r="K68" i="1"/>
  <c r="J68" i="1"/>
  <c r="I68" i="1"/>
  <c r="H68" i="1"/>
  <c r="G68" i="1"/>
  <c r="F68" i="1"/>
  <c r="E68" i="1"/>
  <c r="AW67" i="1"/>
  <c r="AV67" i="1"/>
  <c r="AU67" i="1"/>
  <c r="AR67" i="1"/>
  <c r="AQ67" i="1"/>
  <c r="AK67" i="1"/>
  <c r="AJ67" i="1"/>
  <c r="AI67" i="1"/>
  <c r="AH67" i="1"/>
  <c r="AG67" i="1"/>
  <c r="AD67" i="1"/>
  <c r="AC67" i="1"/>
  <c r="AB67" i="1"/>
  <c r="AA67" i="1"/>
  <c r="Z67" i="1"/>
  <c r="Y67" i="1"/>
  <c r="X67" i="1"/>
  <c r="W67" i="1"/>
  <c r="V67" i="1"/>
  <c r="K67" i="1"/>
  <c r="J67" i="1"/>
  <c r="I67" i="1"/>
  <c r="H67" i="1"/>
  <c r="G67" i="1"/>
  <c r="F67" i="1"/>
  <c r="E67" i="1"/>
  <c r="AW66" i="1"/>
  <c r="AV66" i="1"/>
  <c r="AU66" i="1"/>
  <c r="AR66" i="1"/>
  <c r="AQ66" i="1"/>
  <c r="AK66" i="1"/>
  <c r="AJ66" i="1"/>
  <c r="AI66" i="1"/>
  <c r="AH66" i="1"/>
  <c r="AG66" i="1"/>
  <c r="AD66" i="1"/>
  <c r="AC66" i="1"/>
  <c r="AB66" i="1"/>
  <c r="AA66" i="1"/>
  <c r="Z66" i="1"/>
  <c r="Y66" i="1"/>
  <c r="X66" i="1"/>
  <c r="W66" i="1"/>
  <c r="V66" i="1"/>
  <c r="K66" i="1"/>
  <c r="J66" i="1"/>
  <c r="I66" i="1"/>
  <c r="H66" i="1"/>
  <c r="G66" i="1"/>
  <c r="F66" i="1"/>
  <c r="E66" i="1"/>
  <c r="R14" i="6"/>
  <c r="Q14" i="6"/>
  <c r="P14" i="6"/>
  <c r="O14" i="6"/>
  <c r="N14" i="6"/>
  <c r="M14" i="6"/>
  <c r="R12" i="6"/>
  <c r="Q12" i="6"/>
  <c r="P12" i="6"/>
  <c r="O12" i="6"/>
  <c r="N12" i="6"/>
  <c r="M12" i="6"/>
  <c r="R10" i="6"/>
  <c r="Q10" i="6"/>
  <c r="P10" i="6"/>
  <c r="O10" i="6"/>
  <c r="N10" i="6"/>
  <c r="M10" i="6"/>
  <c r="R8" i="6"/>
  <c r="Q8" i="6"/>
  <c r="P8" i="6"/>
  <c r="O8" i="6"/>
  <c r="N8" i="6"/>
  <c r="M8" i="6"/>
  <c r="H14" i="6"/>
  <c r="G14" i="6"/>
  <c r="F14" i="6"/>
  <c r="E14" i="6"/>
  <c r="D14" i="6"/>
  <c r="C14" i="6"/>
  <c r="H12" i="6"/>
  <c r="G12" i="6"/>
  <c r="F12" i="6"/>
  <c r="E12" i="6"/>
  <c r="D12" i="6"/>
  <c r="C12" i="6"/>
  <c r="H10" i="6"/>
  <c r="G10" i="6"/>
  <c r="F10" i="6"/>
  <c r="E10" i="6"/>
  <c r="D10" i="6"/>
  <c r="C10" i="6"/>
  <c r="H8" i="6"/>
  <c r="G8" i="6"/>
  <c r="F8" i="6"/>
  <c r="E8" i="6"/>
  <c r="D8" i="6"/>
  <c r="C8" i="6"/>
  <c r="H6" i="6"/>
  <c r="G6" i="6"/>
  <c r="F6" i="6"/>
  <c r="E6" i="6"/>
  <c r="D6" i="6"/>
  <c r="C6" i="6"/>
  <c r="G27" i="8"/>
  <c r="F27" i="8"/>
  <c r="E27" i="8"/>
  <c r="D27" i="8"/>
  <c r="C27" i="8"/>
  <c r="B27" i="8"/>
  <c r="G26" i="8"/>
  <c r="F26" i="8"/>
  <c r="E26" i="8"/>
  <c r="D26" i="8"/>
  <c r="C26" i="8"/>
  <c r="B26" i="8"/>
  <c r="G25" i="8"/>
  <c r="F25" i="8"/>
  <c r="E25" i="8"/>
  <c r="D25" i="8"/>
  <c r="C25" i="8"/>
  <c r="B25" i="8"/>
  <c r="G24" i="8"/>
  <c r="F24" i="8"/>
  <c r="E24" i="8"/>
  <c r="D24" i="8"/>
  <c r="C24" i="8"/>
  <c r="B24" i="8"/>
  <c r="G23" i="8"/>
  <c r="F23" i="8"/>
  <c r="E23" i="8"/>
  <c r="D23" i="8"/>
  <c r="C23" i="8"/>
  <c r="B23" i="8"/>
  <c r="G11" i="8"/>
  <c r="F11" i="8"/>
  <c r="E11" i="8"/>
  <c r="D11" i="8"/>
  <c r="C11" i="8"/>
  <c r="B11" i="8"/>
  <c r="G10" i="8"/>
  <c r="F10" i="8"/>
  <c r="E10" i="8"/>
  <c r="D10" i="8"/>
  <c r="C10" i="8"/>
  <c r="B10" i="8"/>
  <c r="G9" i="8"/>
  <c r="F9" i="8"/>
  <c r="E9" i="8"/>
  <c r="D9" i="8"/>
  <c r="C9" i="8"/>
  <c r="B9" i="8"/>
  <c r="G8" i="8"/>
  <c r="F8" i="8"/>
  <c r="E8" i="8"/>
  <c r="D8" i="8"/>
  <c r="C8" i="8"/>
  <c r="B8" i="8"/>
  <c r="G7" i="8"/>
  <c r="F7" i="8"/>
  <c r="E7" i="8"/>
  <c r="D7" i="8"/>
  <c r="C7" i="8"/>
  <c r="B7" i="8"/>
  <c r="R6" i="6"/>
  <c r="Q6" i="6"/>
  <c r="P6" i="6"/>
  <c r="O6" i="6"/>
  <c r="N6" i="6"/>
  <c r="M6" i="6"/>
  <c r="AX79" i="10"/>
  <c r="AW79" i="10"/>
  <c r="AV79" i="10"/>
  <c r="AT79" i="10"/>
  <c r="AS79" i="10"/>
  <c r="AR79" i="10"/>
  <c r="AQ79" i="10"/>
  <c r="AP79" i="10"/>
  <c r="AO79" i="10"/>
  <c r="AN79" i="10"/>
  <c r="AM79" i="10"/>
  <c r="AL79" i="10"/>
  <c r="AK79" i="10"/>
  <c r="AJ79" i="10"/>
  <c r="AI79" i="10"/>
  <c r="AG79" i="10"/>
  <c r="AD79" i="10"/>
  <c r="AC79" i="10"/>
  <c r="AB79" i="10"/>
  <c r="W79" i="10"/>
  <c r="V79" i="10"/>
  <c r="U79" i="10"/>
  <c r="T79" i="10"/>
  <c r="S79" i="10"/>
  <c r="Q79" i="10"/>
  <c r="N79" i="10"/>
  <c r="M79" i="10"/>
  <c r="L79" i="10"/>
  <c r="K79" i="10"/>
  <c r="J79" i="10"/>
  <c r="I79" i="10"/>
  <c r="H79" i="10"/>
  <c r="G79" i="10"/>
  <c r="F79" i="10"/>
  <c r="E79" i="10"/>
  <c r="BA78" i="10"/>
  <c r="AY78" i="10"/>
  <c r="AX78" i="10"/>
  <c r="AW78" i="10"/>
  <c r="AV78" i="10"/>
  <c r="AT78" i="10"/>
  <c r="AS78" i="10"/>
  <c r="AR78" i="10"/>
  <c r="AQ78" i="10"/>
  <c r="AP78" i="10"/>
  <c r="AO78" i="10"/>
  <c r="AN78" i="10"/>
  <c r="AM78" i="10"/>
  <c r="AL78" i="10"/>
  <c r="AK78" i="10"/>
  <c r="AJ78" i="10"/>
  <c r="AI78" i="10"/>
  <c r="AG78" i="10"/>
  <c r="AD78" i="10"/>
  <c r="AC78" i="10"/>
  <c r="AB78" i="10"/>
  <c r="W78" i="10"/>
  <c r="V78" i="10"/>
  <c r="U78" i="10"/>
  <c r="T78" i="10"/>
  <c r="S78" i="10"/>
  <c r="Q78" i="10"/>
  <c r="N78" i="10"/>
  <c r="M78" i="10"/>
  <c r="L78" i="10"/>
  <c r="K78" i="10"/>
  <c r="J78" i="10"/>
  <c r="I78" i="10"/>
  <c r="H78" i="10"/>
  <c r="G78" i="10"/>
  <c r="F78" i="10"/>
  <c r="E78" i="10"/>
  <c r="AX77" i="10"/>
  <c r="AW77" i="10"/>
  <c r="AV77" i="10"/>
  <c r="AT77" i="10"/>
  <c r="AS77" i="10"/>
  <c r="AR77" i="10"/>
  <c r="AQ77" i="10"/>
  <c r="AP77" i="10"/>
  <c r="AO77" i="10"/>
  <c r="AN77" i="10"/>
  <c r="AM77" i="10"/>
  <c r="AL77" i="10"/>
  <c r="AK77" i="10"/>
  <c r="AJ77" i="10"/>
  <c r="AI77" i="10"/>
  <c r="AG77" i="10"/>
  <c r="AD77" i="10"/>
  <c r="AC77" i="10"/>
  <c r="AB77" i="10"/>
  <c r="W77" i="10"/>
  <c r="V77" i="10"/>
  <c r="U77" i="10"/>
  <c r="T77" i="10"/>
  <c r="S77" i="10"/>
  <c r="Q77" i="10"/>
  <c r="N77" i="10"/>
  <c r="M77" i="10"/>
  <c r="L77" i="10"/>
  <c r="K77" i="10"/>
  <c r="J77" i="10"/>
  <c r="I77" i="10"/>
  <c r="H77" i="10"/>
  <c r="G77" i="10"/>
  <c r="F77" i="10"/>
  <c r="E77" i="10"/>
  <c r="AX76" i="10"/>
  <c r="AW76" i="10"/>
  <c r="AV76" i="10"/>
  <c r="AT76" i="10"/>
  <c r="AS76" i="10"/>
  <c r="AR76" i="10"/>
  <c r="AQ76" i="10"/>
  <c r="AP76" i="10"/>
  <c r="AO76" i="10"/>
  <c r="AN76" i="10"/>
  <c r="AM76" i="10"/>
  <c r="AL76" i="10"/>
  <c r="AK76" i="10"/>
  <c r="AJ76" i="10"/>
  <c r="AI76" i="10"/>
  <c r="AG76" i="10"/>
  <c r="AD76" i="10"/>
  <c r="AC76" i="10"/>
  <c r="AB76" i="10"/>
  <c r="W76" i="10"/>
  <c r="V76" i="10"/>
  <c r="U76" i="10"/>
  <c r="T76" i="10"/>
  <c r="S76" i="10"/>
  <c r="Q76" i="10"/>
  <c r="N76" i="10"/>
  <c r="M76" i="10"/>
  <c r="L76" i="10"/>
  <c r="K76" i="10"/>
  <c r="J76" i="10"/>
  <c r="I76" i="10"/>
  <c r="H76" i="10"/>
  <c r="G76" i="10"/>
  <c r="F76" i="10"/>
  <c r="E76" i="10"/>
  <c r="AX75" i="10"/>
  <c r="AW75" i="10"/>
  <c r="AV75" i="10"/>
  <c r="AT75" i="10"/>
  <c r="AS75" i="10"/>
  <c r="AR75" i="10"/>
  <c r="AQ75" i="10"/>
  <c r="AP75" i="10"/>
  <c r="AO75" i="10"/>
  <c r="AN75" i="10"/>
  <c r="AM75" i="10"/>
  <c r="AL75" i="10"/>
  <c r="AK75" i="10"/>
  <c r="AJ75" i="10"/>
  <c r="AI75" i="10"/>
  <c r="AG75" i="10"/>
  <c r="AD75" i="10"/>
  <c r="AC75" i="10"/>
  <c r="AB75" i="10"/>
  <c r="W75" i="10"/>
  <c r="V75" i="10"/>
  <c r="U75" i="10"/>
  <c r="T75" i="10"/>
  <c r="S75" i="10"/>
  <c r="Q75" i="10"/>
  <c r="N75" i="10"/>
  <c r="M75" i="10"/>
  <c r="L75" i="10"/>
  <c r="K75" i="10"/>
  <c r="J75" i="10"/>
  <c r="I75" i="10"/>
  <c r="H75" i="10"/>
  <c r="G75" i="10"/>
  <c r="F75" i="10"/>
  <c r="E75" i="10"/>
  <c r="AX74" i="10"/>
  <c r="AW74" i="10"/>
  <c r="AV74" i="10"/>
  <c r="AT74" i="10"/>
  <c r="AS74" i="10"/>
  <c r="AR74" i="10"/>
  <c r="AQ74" i="10"/>
  <c r="AP74" i="10"/>
  <c r="AO74" i="10"/>
  <c r="AN74" i="10"/>
  <c r="AM74" i="10"/>
  <c r="AL74" i="10"/>
  <c r="AK74" i="10"/>
  <c r="AJ74" i="10"/>
  <c r="AI74" i="10"/>
  <c r="AG74" i="10"/>
  <c r="AD74" i="10"/>
  <c r="AC74" i="10"/>
  <c r="AB74" i="10"/>
  <c r="W74" i="10"/>
  <c r="V74" i="10"/>
  <c r="U74" i="10"/>
  <c r="T74" i="10"/>
  <c r="S74" i="10"/>
  <c r="Q74" i="10"/>
  <c r="N74" i="10"/>
  <c r="M74" i="10"/>
  <c r="L74" i="10"/>
  <c r="K74" i="10"/>
  <c r="J74" i="10"/>
  <c r="I74" i="10"/>
  <c r="H74" i="10"/>
  <c r="G74" i="10"/>
  <c r="F74" i="10"/>
  <c r="E74" i="10"/>
  <c r="AX73" i="10"/>
  <c r="AW73" i="10"/>
  <c r="AV73" i="10"/>
  <c r="AT73" i="10"/>
  <c r="AS73" i="10"/>
  <c r="AR73" i="10"/>
  <c r="AQ73" i="10"/>
  <c r="AP73" i="10"/>
  <c r="AO73" i="10"/>
  <c r="AN73" i="10"/>
  <c r="AM73" i="10"/>
  <c r="AL73" i="10"/>
  <c r="AK73" i="10"/>
  <c r="AJ73" i="10"/>
  <c r="AI73" i="10"/>
  <c r="AG73" i="10"/>
  <c r="AD73" i="10"/>
  <c r="AC73" i="10"/>
  <c r="AB73" i="10"/>
  <c r="W73" i="10"/>
  <c r="V73" i="10"/>
  <c r="U73" i="10"/>
  <c r="T73" i="10"/>
  <c r="S73" i="10"/>
  <c r="Q73" i="10"/>
  <c r="N73" i="10"/>
  <c r="M73" i="10"/>
  <c r="L73" i="10"/>
  <c r="K73" i="10"/>
  <c r="J73" i="10"/>
  <c r="I73" i="10"/>
  <c r="H73" i="10"/>
  <c r="G73" i="10"/>
  <c r="F73" i="10"/>
  <c r="E73" i="10"/>
  <c r="AX72" i="10"/>
  <c r="AW72" i="10"/>
  <c r="AV72" i="10"/>
  <c r="AT72" i="10"/>
  <c r="AS72" i="10"/>
  <c r="AR72" i="10"/>
  <c r="AQ72" i="10"/>
  <c r="AP72" i="10"/>
  <c r="AO72" i="10"/>
  <c r="AN72" i="10"/>
  <c r="AM72" i="10"/>
  <c r="AL72" i="10"/>
  <c r="AK72" i="10"/>
  <c r="AJ72" i="10"/>
  <c r="AI72" i="10"/>
  <c r="AG72" i="10"/>
  <c r="AD72" i="10"/>
  <c r="AC72" i="10"/>
  <c r="AB72" i="10"/>
  <c r="W72" i="10"/>
  <c r="V72" i="10"/>
  <c r="U72" i="10"/>
  <c r="T72" i="10"/>
  <c r="S72" i="10"/>
  <c r="Q72" i="10"/>
  <c r="N72" i="10"/>
  <c r="M72" i="10"/>
  <c r="L72" i="10"/>
  <c r="K72" i="10"/>
  <c r="J72" i="10"/>
  <c r="I72" i="10"/>
  <c r="H72" i="10"/>
  <c r="G72" i="10"/>
  <c r="F72" i="10"/>
  <c r="E72" i="10"/>
  <c r="AX71" i="10"/>
  <c r="AW71" i="10"/>
  <c r="AV71" i="10"/>
  <c r="AT71" i="10"/>
  <c r="AS71" i="10"/>
  <c r="AR71" i="10"/>
  <c r="AQ71" i="10"/>
  <c r="AP71" i="10"/>
  <c r="AO71" i="10"/>
  <c r="AN71" i="10"/>
  <c r="AM71" i="10"/>
  <c r="AL71" i="10"/>
  <c r="AK71" i="10"/>
  <c r="AJ71" i="10"/>
  <c r="AI71" i="10"/>
  <c r="AG71" i="10"/>
  <c r="AD71" i="10"/>
  <c r="AC71" i="10"/>
  <c r="AB71" i="10"/>
  <c r="W71" i="10"/>
  <c r="V71" i="10"/>
  <c r="U71" i="10"/>
  <c r="T71" i="10"/>
  <c r="S71" i="10"/>
  <c r="Q71" i="10"/>
  <c r="N71" i="10"/>
  <c r="M71" i="10"/>
  <c r="L71" i="10"/>
  <c r="K71" i="10"/>
  <c r="J71" i="10"/>
  <c r="I71" i="10"/>
  <c r="H71" i="10"/>
  <c r="G71" i="10"/>
  <c r="F71" i="10"/>
  <c r="E71" i="10"/>
  <c r="AX70" i="10"/>
  <c r="AW70" i="10"/>
  <c r="AV70" i="10"/>
  <c r="AT70" i="10"/>
  <c r="AS70" i="10"/>
  <c r="AR70" i="10"/>
  <c r="AQ70" i="10"/>
  <c r="AP70" i="10"/>
  <c r="AO70" i="10"/>
  <c r="AN70" i="10"/>
  <c r="AM70" i="10"/>
  <c r="AL70" i="10"/>
  <c r="AK70" i="10"/>
  <c r="AJ70" i="10"/>
  <c r="AI70" i="10"/>
  <c r="AG70" i="10"/>
  <c r="AD70" i="10"/>
  <c r="AC70" i="10"/>
  <c r="AB70" i="10"/>
  <c r="W70" i="10"/>
  <c r="V70" i="10"/>
  <c r="U70" i="10"/>
  <c r="T70" i="10"/>
  <c r="S70" i="10"/>
  <c r="Q70" i="10"/>
  <c r="N70" i="10"/>
  <c r="M70" i="10"/>
  <c r="L70" i="10"/>
  <c r="K70" i="10"/>
  <c r="J70" i="10"/>
  <c r="I70" i="10"/>
  <c r="H70" i="10"/>
  <c r="G70" i="10"/>
  <c r="F70" i="10"/>
  <c r="E70" i="10"/>
  <c r="AX69" i="10"/>
  <c r="AW69" i="10"/>
  <c r="AV69" i="10"/>
  <c r="AT69" i="10"/>
  <c r="AS69" i="10"/>
  <c r="AR69" i="10"/>
  <c r="AQ69" i="10"/>
  <c r="AP69" i="10"/>
  <c r="AO69" i="10"/>
  <c r="AN69" i="10"/>
  <c r="AM69" i="10"/>
  <c r="AL69" i="10"/>
  <c r="AK69" i="10"/>
  <c r="AJ69" i="10"/>
  <c r="AI69" i="10"/>
  <c r="AG69" i="10"/>
  <c r="AD69" i="10"/>
  <c r="AC69" i="10"/>
  <c r="AB69" i="10"/>
  <c r="W69" i="10"/>
  <c r="V69" i="10"/>
  <c r="U69" i="10"/>
  <c r="T69" i="10"/>
  <c r="S69" i="10"/>
  <c r="Q69" i="10"/>
  <c r="N69" i="10"/>
  <c r="M69" i="10"/>
  <c r="L69" i="10"/>
  <c r="K69" i="10"/>
  <c r="J69" i="10"/>
  <c r="I69" i="10"/>
  <c r="H69" i="10"/>
  <c r="G69" i="10"/>
  <c r="F69" i="10"/>
  <c r="E69" i="10"/>
  <c r="AX68" i="10"/>
  <c r="AW68" i="10"/>
  <c r="AV68" i="10"/>
  <c r="AT68" i="10"/>
  <c r="AS68" i="10"/>
  <c r="AR68" i="10"/>
  <c r="AQ68" i="10"/>
  <c r="AP68" i="10"/>
  <c r="AO68" i="10"/>
  <c r="AN68" i="10"/>
  <c r="AM68" i="10"/>
  <c r="AL68" i="10"/>
  <c r="AK68" i="10"/>
  <c r="AJ68" i="10"/>
  <c r="AI68" i="10"/>
  <c r="AG68" i="10"/>
  <c r="AD68" i="10"/>
  <c r="AC68" i="10"/>
  <c r="AB68" i="10"/>
  <c r="W68" i="10"/>
  <c r="V68" i="10"/>
  <c r="U68" i="10"/>
  <c r="T68" i="10"/>
  <c r="S68" i="10"/>
  <c r="Q68" i="10"/>
  <c r="N68" i="10"/>
  <c r="M68" i="10"/>
  <c r="L68" i="10"/>
  <c r="K68" i="10"/>
  <c r="J68" i="10"/>
  <c r="I68" i="10"/>
  <c r="H68" i="10"/>
  <c r="G68" i="10"/>
  <c r="F68" i="10"/>
  <c r="E68" i="10"/>
  <c r="AX67" i="10"/>
  <c r="AW67" i="10"/>
  <c r="AV67" i="10"/>
  <c r="AT67" i="10"/>
  <c r="AS67" i="10"/>
  <c r="AR67" i="10"/>
  <c r="AQ67" i="10"/>
  <c r="AP67" i="10"/>
  <c r="AO67" i="10"/>
  <c r="AN67" i="10"/>
  <c r="AM67" i="10"/>
  <c r="AL67" i="10"/>
  <c r="AK67" i="10"/>
  <c r="AJ67" i="10"/>
  <c r="AI67" i="10"/>
  <c r="AG67" i="10"/>
  <c r="AD67" i="10"/>
  <c r="AC67" i="10"/>
  <c r="AB67" i="10"/>
  <c r="W67" i="10"/>
  <c r="V67" i="10"/>
  <c r="U67" i="10"/>
  <c r="T67" i="10"/>
  <c r="S67" i="10"/>
  <c r="Q67" i="10"/>
  <c r="N67" i="10"/>
  <c r="M67" i="10"/>
  <c r="L67" i="10"/>
  <c r="K67" i="10"/>
  <c r="J67" i="10"/>
  <c r="I67" i="10"/>
  <c r="H67" i="10"/>
  <c r="G67" i="10"/>
  <c r="F67" i="10"/>
  <c r="E67" i="10"/>
  <c r="BA66" i="10"/>
  <c r="AY66" i="10"/>
  <c r="AX66" i="10"/>
  <c r="AW66" i="10"/>
  <c r="AV66" i="10"/>
  <c r="AT66" i="10"/>
  <c r="AS66" i="10"/>
  <c r="AR66" i="10"/>
  <c r="AQ66" i="10"/>
  <c r="AP66" i="10"/>
  <c r="AO66" i="10"/>
  <c r="AN66" i="10"/>
  <c r="AM66" i="10"/>
  <c r="AL66" i="10"/>
  <c r="AK66" i="10"/>
  <c r="AJ66" i="10"/>
  <c r="AI66" i="10"/>
  <c r="AG66" i="10"/>
  <c r="AD66" i="10"/>
  <c r="AC66" i="10"/>
  <c r="AB66" i="10"/>
  <c r="W66" i="10"/>
  <c r="V66" i="10"/>
  <c r="U66" i="10"/>
  <c r="T66" i="10"/>
  <c r="S66" i="10"/>
  <c r="Q66" i="10"/>
  <c r="N66" i="10"/>
  <c r="M66" i="10"/>
  <c r="L66" i="10"/>
  <c r="K66" i="10"/>
  <c r="J66" i="10"/>
  <c r="I66" i="10"/>
  <c r="H66" i="10"/>
  <c r="G66" i="10"/>
  <c r="F66" i="10"/>
  <c r="E66" i="10"/>
  <c r="AZ63" i="10"/>
  <c r="AZ61" i="10"/>
  <c r="AZ55" i="10"/>
  <c r="AZ53" i="10"/>
  <c r="AZ51" i="10"/>
  <c r="AZ49" i="10"/>
  <c r="AZ43" i="10"/>
  <c r="AZ39" i="10"/>
  <c r="AZ37" i="10"/>
  <c r="AZ31" i="10"/>
  <c r="AZ29" i="10"/>
  <c r="AZ27" i="10"/>
  <c r="AZ25" i="10"/>
  <c r="AZ23" i="10"/>
  <c r="AZ19" i="10"/>
  <c r="AZ17" i="10"/>
  <c r="AZ15" i="10"/>
  <c r="AZ66" i="10"/>
  <c r="AZ13" i="10"/>
  <c r="AZ11" i="10"/>
  <c r="AZ9" i="10"/>
  <c r="AZ7" i="10"/>
  <c r="AZ5" i="10"/>
  <c r="AZ78" i="10"/>
  <c r="BB1" i="10"/>
  <c r="BB3" i="10"/>
</calcChain>
</file>

<file path=xl/sharedStrings.xml><?xml version="1.0" encoding="utf-8"?>
<sst xmlns="http://schemas.openxmlformats.org/spreadsheetml/2006/main" count="3853" uniqueCount="267">
  <si>
    <t>THỨ</t>
  </si>
  <si>
    <t>Tiết</t>
  </si>
  <si>
    <t>HAI</t>
  </si>
  <si>
    <t>BA</t>
  </si>
  <si>
    <t>TƯ</t>
  </si>
  <si>
    <t>NĂM</t>
  </si>
  <si>
    <t>SÁU</t>
  </si>
  <si>
    <t>BẨY</t>
  </si>
  <si>
    <t>TOÁN</t>
  </si>
  <si>
    <t>HÓA</t>
  </si>
  <si>
    <t>SINH</t>
  </si>
  <si>
    <t>C.NGHỆ</t>
  </si>
  <si>
    <t>SỬ</t>
  </si>
  <si>
    <t>VĂN</t>
  </si>
  <si>
    <t>ANH</t>
  </si>
  <si>
    <t>ĐỊA</t>
  </si>
  <si>
    <t>GDCD</t>
  </si>
  <si>
    <t>NHẠC</t>
  </si>
  <si>
    <t>HỌA</t>
  </si>
  <si>
    <t>PHÁP</t>
  </si>
  <si>
    <t>THỐNG KÊ SỐ TIẾT THEO MÔN HỌC CỦA TỪNG LỚP</t>
  </si>
  <si>
    <t>LÍ</t>
  </si>
  <si>
    <t>TD</t>
  </si>
  <si>
    <t>GVCN</t>
  </si>
  <si>
    <t>LỚP</t>
  </si>
  <si>
    <t>TIẾT</t>
  </si>
  <si>
    <t>Thứ 2</t>
  </si>
  <si>
    <t>Thứ 3</t>
  </si>
  <si>
    <t>Thứ 4</t>
  </si>
  <si>
    <t>Thứ 5</t>
  </si>
  <si>
    <t>Thứ 6</t>
  </si>
  <si>
    <t>Thứ 7</t>
  </si>
  <si>
    <t>Thời gian</t>
  </si>
  <si>
    <t>THỨ 2</t>
  </si>
  <si>
    <t>THỨ 3</t>
  </si>
  <si>
    <t>THỨ 4</t>
  </si>
  <si>
    <t>THỨ 5</t>
  </si>
  <si>
    <t>THỨ 6</t>
  </si>
  <si>
    <t>THỨ 7</t>
  </si>
  <si>
    <t xml:space="preserve">Thời gian </t>
  </si>
  <si>
    <t>6A10</t>
  </si>
  <si>
    <t>6A11</t>
  </si>
  <si>
    <t>6A12</t>
  </si>
  <si>
    <t>7A1</t>
  </si>
  <si>
    <t>7A2</t>
  </si>
  <si>
    <t>7A3</t>
  </si>
  <si>
    <t>7A4</t>
  </si>
  <si>
    <t>7A5</t>
  </si>
  <si>
    <t>7A6</t>
  </si>
  <si>
    <t>7A7</t>
  </si>
  <si>
    <t>7A8</t>
  </si>
  <si>
    <t>7A9</t>
  </si>
  <si>
    <t>7A10</t>
  </si>
  <si>
    <t>7A11</t>
  </si>
  <si>
    <t>7A12</t>
  </si>
  <si>
    <t>13h00-13h45</t>
  </si>
  <si>
    <t>13h50-14h35</t>
  </si>
  <si>
    <t>14h40-15h25</t>
  </si>
  <si>
    <t>NMT Linh</t>
  </si>
  <si>
    <t>PTT Linh</t>
  </si>
  <si>
    <t>LT Phong</t>
  </si>
  <si>
    <t>NTT Hương</t>
  </si>
  <si>
    <t>DT Dung</t>
  </si>
  <si>
    <t>NT Lan</t>
  </si>
  <si>
    <t>TTT Hạnh</t>
  </si>
  <si>
    <t>NĐ Duy</t>
  </si>
  <si>
    <t>NT Thành</t>
  </si>
  <si>
    <t>LN Anh</t>
  </si>
  <si>
    <t>15h45-16h30</t>
  </si>
  <si>
    <t>6A1</t>
  </si>
  <si>
    <t>6A2</t>
  </si>
  <si>
    <t>6A3</t>
  </si>
  <si>
    <t>6A4</t>
  </si>
  <si>
    <t>6A5</t>
  </si>
  <si>
    <t>6A6</t>
  </si>
  <si>
    <t>6A7</t>
  </si>
  <si>
    <t>6A8</t>
  </si>
  <si>
    <t>6A9</t>
  </si>
  <si>
    <t>6P</t>
  </si>
  <si>
    <t>7P</t>
  </si>
  <si>
    <t>8A1</t>
  </si>
  <si>
    <t>8A5</t>
  </si>
  <si>
    <t>8A6</t>
  </si>
  <si>
    <t>8A8</t>
  </si>
  <si>
    <t>8A9</t>
  </si>
  <si>
    <t>8P</t>
  </si>
  <si>
    <t>9P</t>
  </si>
  <si>
    <t>PH Giang</t>
  </si>
  <si>
    <t>LH Lan</t>
  </si>
  <si>
    <t>ĐĐ Hưng</t>
  </si>
  <si>
    <t>NTM Thu</t>
  </si>
  <si>
    <t>HD Vy</t>
  </si>
  <si>
    <t>HT Hạnh</t>
  </si>
  <si>
    <t>TT Hồng</t>
  </si>
  <si>
    <t>TTH Giang</t>
  </si>
  <si>
    <t>VNT Trang</t>
  </si>
  <si>
    <t>CTM Tâm</t>
  </si>
  <si>
    <t>HTQ Lan</t>
  </si>
  <si>
    <t>NT Hà</t>
  </si>
  <si>
    <t>NT Nga</t>
  </si>
  <si>
    <t>TT Loan</t>
  </si>
  <si>
    <t>NTN Liên</t>
  </si>
  <si>
    <t>LP Thảo</t>
  </si>
  <si>
    <t>NT Hảo</t>
  </si>
  <si>
    <t>TTM Hương</t>
  </si>
  <si>
    <t>LT Loan</t>
  </si>
  <si>
    <t>LM Tâm</t>
  </si>
  <si>
    <t>HTH Quỳnh</t>
  </si>
  <si>
    <t>ĐT Năng</t>
  </si>
  <si>
    <t>NT Tâm</t>
  </si>
  <si>
    <t>TM Hằng</t>
  </si>
  <si>
    <t>HT Minh</t>
  </si>
  <si>
    <t>NT Vân</t>
  </si>
  <si>
    <t>PT Hương</t>
  </si>
  <si>
    <t>NTP Lan B</t>
  </si>
  <si>
    <t>NH Lê</t>
  </si>
  <si>
    <t>NT Hải</t>
  </si>
  <si>
    <t>TTT Hằng</t>
  </si>
  <si>
    <t>NTT Hà</t>
  </si>
  <si>
    <t>NS Tùng</t>
  </si>
  <si>
    <t>ĐT Hà</t>
  </si>
  <si>
    <t>NP Dung</t>
  </si>
  <si>
    <t>NT Phượng</t>
  </si>
  <si>
    <t>NH Vi</t>
  </si>
  <si>
    <t>ĐTN Hà</t>
  </si>
  <si>
    <t>NTH Quyên</t>
  </si>
  <si>
    <t>NTP Lan A</t>
  </si>
  <si>
    <t>NP Thanh</t>
  </si>
  <si>
    <t>ĐA Thảo</t>
  </si>
  <si>
    <t>PH Minh</t>
  </si>
  <si>
    <t>LT Thoa</t>
  </si>
  <si>
    <t>ĐTH Nga</t>
  </si>
  <si>
    <t>TTT Hương</t>
  </si>
  <si>
    <t>PTN Trâm</t>
  </si>
  <si>
    <t>CK Đức</t>
  </si>
  <si>
    <t>VTT Nhàn</t>
  </si>
  <si>
    <t>NTP Lan TD</t>
  </si>
  <si>
    <t>ĐD Định</t>
  </si>
  <si>
    <t>THỜI KHÓA BIỂU CA CHIỀU</t>
  </si>
  <si>
    <t>NPH Anh</t>
  </si>
  <si>
    <t>TT Thùy</t>
  </si>
  <si>
    <t>VT Hà</t>
  </si>
  <si>
    <t>LT Hương</t>
  </si>
  <si>
    <t>NK Linh</t>
  </si>
  <si>
    <t>ĐH Lan</t>
  </si>
  <si>
    <t>TT Quyên</t>
  </si>
  <si>
    <t>8A2</t>
  </si>
  <si>
    <t>8A3</t>
  </si>
  <si>
    <t>8A4</t>
  </si>
  <si>
    <t>8A7</t>
  </si>
  <si>
    <t>8A10</t>
  </si>
  <si>
    <t>8A11</t>
  </si>
  <si>
    <t>8A12</t>
  </si>
  <si>
    <t>9A1</t>
  </si>
  <si>
    <t>9A2</t>
  </si>
  <si>
    <t>9A3</t>
  </si>
  <si>
    <t>9A4</t>
  </si>
  <si>
    <t>9A5</t>
  </si>
  <si>
    <t>9A6</t>
  </si>
  <si>
    <t>9A7</t>
  </si>
  <si>
    <t>9A8</t>
  </si>
  <si>
    <t>9A9</t>
  </si>
  <si>
    <t>9A10</t>
  </si>
  <si>
    <t>9A11</t>
  </si>
  <si>
    <t>7h30-8h15</t>
  </si>
  <si>
    <t>LTH Yến</t>
  </si>
  <si>
    <t>BTT Hương</t>
  </si>
  <si>
    <t>TTT Hiền</t>
  </si>
  <si>
    <t>VB Hạnh</t>
  </si>
  <si>
    <t>TT Hương</t>
  </si>
  <si>
    <t>TX Điện</t>
  </si>
  <si>
    <t>HTM Hương</t>
  </si>
  <si>
    <t>NTT An</t>
  </si>
  <si>
    <t>8h20-9h05</t>
  </si>
  <si>
    <t>LTA Nguyệt</t>
  </si>
  <si>
    <t>9h25-10h10</t>
  </si>
  <si>
    <t>VH Giang</t>
  </si>
  <si>
    <t>10h15-11h00</t>
  </si>
  <si>
    <t>11h05-11h50</t>
  </si>
  <si>
    <t>NTT Huyền P</t>
  </si>
  <si>
    <t>ĐT Thủy</t>
  </si>
  <si>
    <t>KV Dũng</t>
  </si>
  <si>
    <t>6A13</t>
  </si>
  <si>
    <t>6A14</t>
  </si>
  <si>
    <t>9A12</t>
  </si>
  <si>
    <t>PQ Linh</t>
  </si>
  <si>
    <t>NTT Huyền</t>
  </si>
  <si>
    <t>Nhập GV:</t>
  </si>
  <si>
    <t>6A15</t>
  </si>
  <si>
    <t>6F</t>
  </si>
  <si>
    <t>7A13</t>
  </si>
  <si>
    <t>7A14</t>
  </si>
  <si>
    <t>16h35-17h20</t>
  </si>
  <si>
    <t>PTL Anh</t>
  </si>
  <si>
    <t>NTB Châu</t>
  </si>
  <si>
    <t>NTT Hạnh</t>
  </si>
  <si>
    <t>BTM Hương</t>
  </si>
  <si>
    <t>PTV Anh</t>
  </si>
  <si>
    <t>TTN Anh</t>
  </si>
  <si>
    <t>TH Nhung</t>
  </si>
  <si>
    <t>NT Tùng</t>
  </si>
  <si>
    <t>NT Kỳ</t>
  </si>
  <si>
    <t>NTB Vân</t>
  </si>
  <si>
    <t>NM Kiên</t>
  </si>
  <si>
    <t>NTT Đông</t>
  </si>
  <si>
    <t>VĐ Phương</t>
  </si>
  <si>
    <t>NTH Mai</t>
  </si>
  <si>
    <t>BL Phương</t>
  </si>
  <si>
    <t>NTP Lan N</t>
  </si>
  <si>
    <t>TTK Ly</t>
  </si>
  <si>
    <t>TRƯỜNG THCS GIẢNG VÕ</t>
  </si>
  <si>
    <t>THỜI KHÓA BIỂU CA SÁNG</t>
  </si>
  <si>
    <t>CÔNG NGHỆ</t>
  </si>
  <si>
    <t>NGỮ VĂN</t>
  </si>
  <si>
    <t>GD ĐP</t>
  </si>
  <si>
    <t>TIẾNG ANH</t>
  </si>
  <si>
    <t>KHTN</t>
  </si>
  <si>
    <t>HĐTN-HN</t>
  </si>
  <si>
    <t>NH Anh</t>
  </si>
  <si>
    <t>TIẾNG NHẬT</t>
  </si>
  <si>
    <t>LSĐL-S</t>
  </si>
  <si>
    <t>LSĐL-Đ</t>
  </si>
  <si>
    <t>PTM Ngân</t>
  </si>
  <si>
    <t>TIN HỌC</t>
  </si>
  <si>
    <t>NTT Thuỷ B</t>
  </si>
  <si>
    <t>TIẾNG PHÁP</t>
  </si>
  <si>
    <t>TOÁN PHÁP</t>
  </si>
  <si>
    <t>NT-HOẠ</t>
  </si>
  <si>
    <t>KHTN-H</t>
  </si>
  <si>
    <t>KHTN-L</t>
  </si>
  <si>
    <t>KHTN-S</t>
  </si>
  <si>
    <t>PT Mai</t>
  </si>
  <si>
    <t>PTN Hằng</t>
  </si>
  <si>
    <t>NT-NHẠC</t>
  </si>
  <si>
    <t>NTT Thủy A</t>
  </si>
  <si>
    <t>GDTC</t>
  </si>
  <si>
    <t>NT-HỌA</t>
  </si>
  <si>
    <t>LTT Hà</t>
  </si>
  <si>
    <t>NTH Thúy</t>
  </si>
  <si>
    <t>NTT Thủy Đ</t>
  </si>
  <si>
    <t>NTH Ngọc</t>
  </si>
  <si>
    <t>CHÀO CỜ</t>
  </si>
  <si>
    <t>SHL</t>
  </si>
  <si>
    <t>ĐỌC SÁCH</t>
  </si>
  <si>
    <t>NTT Thủy B</t>
  </si>
  <si>
    <t>BP Linh</t>
  </si>
  <si>
    <t>TT Sơn</t>
  </si>
  <si>
    <t>NT Tâm TD</t>
  </si>
  <si>
    <t>NH Nhung</t>
  </si>
  <si>
    <t>PTT Thủy</t>
  </si>
  <si>
    <t>NP THanh</t>
  </si>
  <si>
    <t>TOÁN P</t>
  </si>
  <si>
    <t>HĐTN-HD</t>
  </si>
  <si>
    <t>KHTN-HÓA</t>
  </si>
  <si>
    <t>HĐNT-HN</t>
  </si>
  <si>
    <t>TIÊNG ANH</t>
  </si>
  <si>
    <t>TVN Sơn</t>
  </si>
  <si>
    <t>THỜI KHÓA BIỂU BUỔI SÁNG</t>
  </si>
  <si>
    <t>THỜI KHÓA BIỂU BUỔI CHIỀU</t>
  </si>
  <si>
    <t>PTTD TOÁN HỌC</t>
  </si>
  <si>
    <t>Nt-NHẠC</t>
  </si>
  <si>
    <t>LT Phoang</t>
  </si>
  <si>
    <t>ĐD ĐỊnh</t>
  </si>
  <si>
    <t>HĐTN_HN</t>
  </si>
  <si>
    <t>NT Anh</t>
  </si>
  <si>
    <t>PTKN GIAO TIẾP</t>
  </si>
  <si>
    <t>P.triển NL số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</si>
</sst>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&quot;€&quot;* #,##0_-;\-&quot;€&quot;* #,##0_-;_-&quot;€&quot;* &quot;-&quot;_-;_-@_-"/>
    <numFmt numFmtId="167" formatCode="_-&quot;€&quot;* #,##0.00_-;\-&quot;€&quot;* #,##0.00_-;_-&quot;€&quot;* &quot;-&quot;??_-;_-@_-"/>
    <numFmt numFmtId="168" formatCode="00.000"/>
    <numFmt numFmtId="169" formatCode="&quot;￥&quot;#,##0;&quot;￥&quot;\-#,##0"/>
    <numFmt numFmtId="170" formatCode="#,##0\ &quot;DM&quot;;\-#,##0\ &quot;DM&quot;"/>
    <numFmt numFmtId="171" formatCode="0.000%"/>
  </numFmts>
  <fonts count="66">
    <font>
      <sz val="9"/>
      <name val=".VnArial Narrow"/>
    </font>
    <font>
      <sz val="11"/>
      <color indexed="8"/>
      <name val=".VnTime"/>
      <family val="2"/>
    </font>
    <font>
      <sz val="11"/>
      <color indexed="9"/>
      <name val=".VnTime"/>
      <family val="2"/>
    </font>
    <font>
      <sz val="11"/>
      <color indexed="20"/>
      <name val=".VnTime"/>
      <family val="2"/>
    </font>
    <font>
      <b/>
      <sz val="11"/>
      <color indexed="52"/>
      <name val=".VnTime"/>
      <family val="2"/>
    </font>
    <font>
      <b/>
      <sz val="11"/>
      <color indexed="9"/>
      <name val=".VnTime"/>
      <family val="2"/>
    </font>
    <font>
      <i/>
      <sz val="11"/>
      <color indexed="23"/>
      <name val=".VnTime"/>
      <family val="2"/>
    </font>
    <font>
      <sz val="11"/>
      <color indexed="17"/>
      <name val=".VnTime"/>
      <family val="2"/>
    </font>
    <font>
      <b/>
      <sz val="12"/>
      <name val="Arial"/>
      <family val="2"/>
    </font>
    <font>
      <b/>
      <sz val="15"/>
      <color indexed="62"/>
      <name val=".VnTime"/>
      <family val="2"/>
    </font>
    <font>
      <b/>
      <sz val="13"/>
      <color indexed="62"/>
      <name val=".VnTime"/>
      <family val="2"/>
    </font>
    <font>
      <b/>
      <sz val="11"/>
      <color indexed="62"/>
      <name val=".VnTime"/>
      <family val="2"/>
    </font>
    <font>
      <sz val="11"/>
      <color indexed="62"/>
      <name val=".VnTime"/>
      <family val="2"/>
    </font>
    <font>
      <sz val="11"/>
      <color indexed="52"/>
      <name val=".VnTime"/>
      <family val="2"/>
    </font>
    <font>
      <sz val="11"/>
      <color indexed="60"/>
      <name val=".VnTime"/>
      <family val="2"/>
    </font>
    <font>
      <sz val="9"/>
      <name val=".VnArial Narrow"/>
      <family val="2"/>
    </font>
    <font>
      <b/>
      <sz val="11"/>
      <color indexed="63"/>
      <name val=".VnTime"/>
      <family val="2"/>
    </font>
    <font>
      <b/>
      <sz val="18"/>
      <color indexed="62"/>
      <name val="Cambria"/>
      <family val="2"/>
    </font>
    <font>
      <b/>
      <sz val="11"/>
      <color indexed="8"/>
      <name val=".VnTime"/>
      <family val="2"/>
    </font>
    <font>
      <sz val="11"/>
      <color indexed="10"/>
      <name val=".VnTime"/>
      <family val="2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1"/>
      <name val="돋움"/>
      <family val="3"/>
    </font>
    <font>
      <sz val="10"/>
      <name val="굴림체"/>
      <family val="3"/>
    </font>
    <font>
      <sz val="12"/>
      <name val="新細明體"/>
      <family val="1"/>
      <charset val="136"/>
    </font>
    <font>
      <b/>
      <sz val="12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i/>
      <sz val="12"/>
      <name val="Times New Roman"/>
      <family val="1"/>
    </font>
    <font>
      <sz val="9"/>
      <name val=".VnArial Narrow"/>
      <family val="2"/>
    </font>
    <font>
      <sz val="11"/>
      <color indexed="8"/>
      <name val="Times New Roman"/>
      <family val="1"/>
    </font>
    <font>
      <b/>
      <sz val="16"/>
      <color indexed="8"/>
      <name val="Times New Roman"/>
      <family val="1"/>
    </font>
    <font>
      <sz val="12"/>
      <name val="Times New Roman"/>
      <family val="1"/>
    </font>
    <font>
      <b/>
      <sz val="16"/>
      <color rgb="FF002060"/>
      <name val="Times New Roman"/>
      <family val="1"/>
    </font>
    <font>
      <b/>
      <sz val="13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b/>
      <sz val="22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b/>
      <sz val="24"/>
      <name val=".VnAvantH"/>
      <family val="2"/>
    </font>
    <font>
      <sz val="8"/>
      <name val=".VnArial Narrow"/>
      <family val="2"/>
    </font>
    <font>
      <sz val="18"/>
      <name val=".VnArialH"/>
      <family val="2"/>
    </font>
    <font>
      <b/>
      <sz val="14"/>
      <color rgb="FFFF0000"/>
      <name val="Times New Roman"/>
      <family val="1"/>
    </font>
    <font>
      <b/>
      <sz val="12"/>
      <name val=".VnArial NarrowH"/>
      <family val="2"/>
    </font>
    <font>
      <b/>
      <sz val="9"/>
      <name val=".VnArial NarrowH"/>
      <family val="2"/>
    </font>
    <font>
      <b/>
      <sz val="8"/>
      <name val=".VnArial NarrowH"/>
      <family val="2"/>
    </font>
    <font>
      <sz val="10"/>
      <name val=".VnArial NarrowH"/>
      <family val="2"/>
    </font>
    <font>
      <sz val="8"/>
      <name val=".VnArial NarrowH"/>
      <family val="2"/>
    </font>
    <font>
      <sz val="10"/>
      <name val=".VnArial Narrow"/>
      <family val="2"/>
    </font>
    <font>
      <b/>
      <i/>
      <sz val="12"/>
      <name val=".VnArial Narrow"/>
      <family val="2"/>
    </font>
    <font>
      <b/>
      <sz val="10"/>
      <color indexed="60"/>
      <name val="Cambria"/>
      <family val="1"/>
    </font>
    <font>
      <b/>
      <sz val="10"/>
      <color indexed="60"/>
      <name val="Times New Roman"/>
      <family val="1"/>
    </font>
    <font>
      <b/>
      <sz val="14"/>
      <name val=".VnArial Narrow"/>
      <family val="2"/>
    </font>
    <font>
      <sz val="12"/>
      <name val=".VnArial Narrow"/>
      <family val="2"/>
    </font>
    <font>
      <sz val="8"/>
      <name val=".VnArial Narrow"/>
    </font>
    <font>
      <sz val="9"/>
      <name val=".VnArial Narrow"/>
    </font>
    <font>
      <b/>
      <sz val="14"/>
      <color indexed="8"/>
      <name val="Times New Roman"/>
      <family val="1"/>
    </font>
    <font>
      <b/>
      <sz val="11"/>
      <color indexed="8"/>
      <name val="Times New Roman"/>
      <family val="1"/>
    </font>
    <font>
      <sz val="13"/>
      <name val="Times New Roman"/>
      <family val="1"/>
    </font>
    <font>
      <b/>
      <sz val="13"/>
      <color indexed="8"/>
      <name val="Times New Roman"/>
      <family val="1"/>
    </font>
    <font>
      <i/>
      <sz val="13"/>
      <color indexed="8"/>
      <name val="Times New Roman"/>
      <family val="1"/>
    </font>
    <font>
      <sz val="13"/>
      <color theme="1"/>
      <name val="Times New Roman"/>
      <family val="1"/>
    </font>
    <font>
      <b/>
      <sz val="8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85FF"/>
        <bgColor indexed="64"/>
      </patternFill>
    </fill>
  </fills>
  <borders count="8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 style="thin">
        <color indexed="64"/>
      </top>
      <bottom/>
      <diagonal/>
    </border>
    <border>
      <left/>
      <right style="medium">
        <color theme="1"/>
      </right>
      <top/>
      <bottom style="thin">
        <color indexed="64"/>
      </bottom>
      <diagonal/>
    </border>
    <border>
      <left/>
      <right style="medium">
        <color theme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48"/>
      </top>
      <bottom/>
      <diagonal/>
    </border>
    <border>
      <left/>
      <right style="medium">
        <color theme="1"/>
      </right>
      <top/>
      <bottom style="medium">
        <color indexed="64"/>
      </bottom>
      <diagonal/>
    </border>
    <border>
      <left/>
      <right style="medium">
        <color theme="1"/>
      </right>
      <top style="medium">
        <color indexed="48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2" borderId="1" applyNumberFormat="0" applyAlignment="0" applyProtection="0"/>
    <xf numFmtId="0" fontId="5" fillId="16" borderId="2" applyNumberFormat="0" applyAlignment="0" applyProtection="0"/>
    <xf numFmtId="0" fontId="6" fillId="0" borderId="0" applyNumberFormat="0" applyFill="0" applyBorder="0" applyAlignment="0" applyProtection="0"/>
    <xf numFmtId="0" fontId="7" fillId="17" borderId="0" applyNumberFormat="0" applyBorder="0" applyAlignment="0" applyProtection="0"/>
    <xf numFmtId="0" fontId="8" fillId="0" borderId="3" applyNumberFormat="0" applyAlignment="0" applyProtection="0">
      <alignment horizontal="left" vertical="center"/>
    </xf>
    <xf numFmtId="0" fontId="8" fillId="0" borderId="4">
      <alignment horizontal="left" vertical="center"/>
    </xf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1" applyNumberFormat="0" applyAlignment="0" applyProtection="0"/>
    <xf numFmtId="0" fontId="13" fillId="0" borderId="8" applyNumberFormat="0" applyFill="0" applyAlignment="0" applyProtection="0"/>
    <xf numFmtId="0" fontId="14" fillId="8" borderId="0" applyNumberFormat="0" applyBorder="0" applyAlignment="0" applyProtection="0"/>
    <xf numFmtId="0" fontId="31" fillId="0" borderId="0"/>
    <xf numFmtId="0" fontId="15" fillId="0" borderId="0"/>
    <xf numFmtId="0" fontId="15" fillId="4" borderId="9" applyNumberFormat="0" applyFont="0" applyAlignment="0" applyProtection="0"/>
    <xf numFmtId="0" fontId="16" fillId="2" borderId="10" applyNumberForma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2" fillId="0" borderId="0"/>
    <xf numFmtId="170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0" fontId="24" fillId="0" borderId="0"/>
    <xf numFmtId="0" fontId="25" fillId="0" borderId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15" fillId="0" borderId="0"/>
    <xf numFmtId="43" fontId="58" fillId="0" borderId="0" applyFont="0" applyFill="0" applyBorder="0" applyAlignment="0" applyProtection="0"/>
  </cellStyleXfs>
  <cellXfs count="224">
    <xf numFmtId="0" fontId="0" fillId="0" borderId="0" xfId="0"/>
    <xf numFmtId="0" fontId="32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33" fillId="0" borderId="0" xfId="0" applyFont="1" applyAlignment="1" applyProtection="1">
      <alignment horizontal="center" vertical="center"/>
      <protection locked="0"/>
    </xf>
    <xf numFmtId="0" fontId="36" fillId="0" borderId="29" xfId="0" applyFont="1" applyBorder="1" applyAlignment="1">
      <alignment horizontal="center" vertical="center"/>
    </xf>
    <xf numFmtId="0" fontId="36" fillId="20" borderId="29" xfId="0" applyFont="1" applyFill="1" applyBorder="1" applyAlignment="1">
      <alignment horizontal="center" vertical="center"/>
    </xf>
    <xf numFmtId="0" fontId="37" fillId="20" borderId="0" xfId="0" applyFont="1" applyFill="1" applyAlignment="1" applyProtection="1">
      <alignment vertical="center"/>
      <protection hidden="1"/>
    </xf>
    <xf numFmtId="0" fontId="27" fillId="20" borderId="0" xfId="0" applyFont="1" applyFill="1" applyAlignment="1" applyProtection="1">
      <alignment vertical="center"/>
      <protection hidden="1"/>
    </xf>
    <xf numFmtId="0" fontId="27" fillId="20" borderId="0" xfId="0" applyFont="1" applyFill="1" applyAlignment="1">
      <alignment vertical="center"/>
    </xf>
    <xf numFmtId="0" fontId="27" fillId="20" borderId="0" xfId="0" applyFont="1" applyFill="1" applyAlignment="1">
      <alignment horizontal="center" vertical="center"/>
    </xf>
    <xf numFmtId="0" fontId="40" fillId="20" borderId="40" xfId="62" applyFont="1" applyFill="1" applyBorder="1" applyAlignment="1">
      <alignment horizontal="center" vertical="center"/>
    </xf>
    <xf numFmtId="0" fontId="30" fillId="20" borderId="0" xfId="0" applyFont="1" applyFill="1" applyAlignment="1" applyProtection="1">
      <alignment vertical="center"/>
      <protection hidden="1"/>
    </xf>
    <xf numFmtId="0" fontId="28" fillId="20" borderId="0" xfId="0" applyFont="1" applyFill="1" applyAlignment="1" applyProtection="1">
      <alignment horizontal="center" vertical="center"/>
      <protection hidden="1"/>
    </xf>
    <xf numFmtId="0" fontId="41" fillId="20" borderId="0" xfId="0" applyFont="1" applyFill="1" applyAlignment="1" applyProtection="1">
      <alignment vertical="top" wrapText="1"/>
      <protection hidden="1"/>
    </xf>
    <xf numFmtId="0" fontId="26" fillId="20" borderId="0" xfId="0" applyFont="1" applyFill="1" applyAlignment="1" applyProtection="1">
      <alignment horizontal="center" vertical="center"/>
      <protection hidden="1"/>
    </xf>
    <xf numFmtId="0" fontId="27" fillId="20" borderId="0" xfId="0" applyFont="1" applyFill="1" applyAlignment="1" applyProtection="1">
      <alignment vertical="top" wrapText="1"/>
      <protection hidden="1"/>
    </xf>
    <xf numFmtId="0" fontId="26" fillId="20" borderId="24" xfId="0" applyFont="1" applyFill="1" applyBorder="1" applyAlignment="1" applyProtection="1">
      <alignment vertical="center"/>
      <protection hidden="1"/>
    </xf>
    <xf numFmtId="0" fontId="38" fillId="20" borderId="21" xfId="0" applyFont="1" applyFill="1" applyBorder="1" applyAlignment="1" applyProtection="1">
      <alignment horizontal="center" vertical="center"/>
      <protection hidden="1"/>
    </xf>
    <xf numFmtId="0" fontId="38" fillId="20" borderId="24" xfId="0" applyFont="1" applyFill="1" applyBorder="1" applyAlignment="1" applyProtection="1">
      <alignment horizontal="center" vertical="center"/>
      <protection hidden="1"/>
    </xf>
    <xf numFmtId="0" fontId="27" fillId="20" borderId="0" xfId="0" applyFont="1" applyFill="1" applyAlignment="1" applyProtection="1">
      <alignment horizontal="center" vertical="center"/>
      <protection hidden="1"/>
    </xf>
    <xf numFmtId="0" fontId="26" fillId="20" borderId="25" xfId="0" applyFont="1" applyFill="1" applyBorder="1" applyAlignment="1" applyProtection="1">
      <alignment vertical="center"/>
      <protection hidden="1"/>
    </xf>
    <xf numFmtId="0" fontId="38" fillId="20" borderId="22" xfId="0" applyFont="1" applyFill="1" applyBorder="1" applyAlignment="1" applyProtection="1">
      <alignment horizontal="center" vertical="center"/>
      <protection hidden="1"/>
    </xf>
    <xf numFmtId="0" fontId="38" fillId="20" borderId="25" xfId="0" applyFont="1" applyFill="1" applyBorder="1" applyAlignment="1" applyProtection="1">
      <alignment horizontal="center" vertical="center"/>
      <protection hidden="1"/>
    </xf>
    <xf numFmtId="0" fontId="26" fillId="20" borderId="26" xfId="0" applyFont="1" applyFill="1" applyBorder="1" applyAlignment="1" applyProtection="1">
      <alignment vertical="center"/>
      <protection hidden="1"/>
    </xf>
    <xf numFmtId="0" fontId="38" fillId="20" borderId="23" xfId="0" applyFont="1" applyFill="1" applyBorder="1" applyAlignment="1" applyProtection="1">
      <alignment horizontal="center" vertical="center"/>
      <protection hidden="1"/>
    </xf>
    <xf numFmtId="0" fontId="38" fillId="20" borderId="47" xfId="0" applyFont="1" applyFill="1" applyBorder="1" applyAlignment="1" applyProtection="1">
      <alignment horizontal="center" vertical="center"/>
      <protection hidden="1"/>
    </xf>
    <xf numFmtId="0" fontId="38" fillId="20" borderId="26" xfId="0" applyFont="1" applyFill="1" applyBorder="1" applyAlignment="1" applyProtection="1">
      <alignment horizontal="center" vertical="center"/>
      <protection hidden="1"/>
    </xf>
    <xf numFmtId="0" fontId="29" fillId="20" borderId="0" xfId="0" applyFont="1" applyFill="1" applyAlignment="1">
      <alignment vertical="center"/>
    </xf>
    <xf numFmtId="0" fontId="34" fillId="20" borderId="0" xfId="0" applyFont="1" applyFill="1" applyAlignment="1">
      <alignment horizontal="center" vertical="center"/>
    </xf>
    <xf numFmtId="0" fontId="29" fillId="20" borderId="0" xfId="0" applyFont="1" applyFill="1" applyAlignment="1">
      <alignment horizontal="center" vertical="center"/>
    </xf>
    <xf numFmtId="0" fontId="28" fillId="20" borderId="23" xfId="40" applyFont="1" applyFill="1" applyBorder="1" applyAlignment="1">
      <alignment horizontal="center" vertical="center"/>
    </xf>
    <xf numFmtId="0" fontId="59" fillId="0" borderId="0" xfId="0" applyFont="1" applyAlignment="1" applyProtection="1">
      <alignment vertical="center"/>
      <protection locked="0"/>
    </xf>
    <xf numFmtId="0" fontId="60" fillId="0" borderId="0" xfId="0" applyFont="1" applyAlignment="1" applyProtection="1">
      <alignment vertical="center"/>
      <protection locked="0"/>
    </xf>
    <xf numFmtId="0" fontId="35" fillId="21" borderId="0" xfId="0" applyFont="1" applyFill="1" applyAlignment="1" applyProtection="1">
      <alignment horizontal="center"/>
      <protection locked="0"/>
    </xf>
    <xf numFmtId="0" fontId="36" fillId="0" borderId="29" xfId="0" applyFont="1" applyBorder="1" applyAlignment="1">
      <alignment horizontal="center" vertical="center" wrapText="1"/>
    </xf>
    <xf numFmtId="0" fontId="36" fillId="18" borderId="29" xfId="0" applyFont="1" applyFill="1" applyBorder="1" applyAlignment="1">
      <alignment horizontal="center" vertical="center" wrapText="1"/>
    </xf>
    <xf numFmtId="43" fontId="36" fillId="0" borderId="29" xfId="63" applyFont="1" applyFill="1" applyBorder="1" applyAlignment="1">
      <alignment horizontal="center" vertical="center"/>
    </xf>
    <xf numFmtId="43" fontId="36" fillId="20" borderId="29" xfId="63" applyFont="1" applyFill="1" applyBorder="1" applyAlignment="1">
      <alignment horizontal="center" vertical="center"/>
    </xf>
    <xf numFmtId="0" fontId="0" fillId="20" borderId="0" xfId="0" applyFill="1" applyAlignment="1">
      <alignment vertical="center"/>
    </xf>
    <xf numFmtId="0" fontId="33" fillId="0" borderId="0" xfId="0" applyFont="1" applyAlignment="1" applyProtection="1">
      <alignment horizontal="right" vertical="center"/>
      <protection locked="0"/>
    </xf>
    <xf numFmtId="0" fontId="61" fillId="0" borderId="0" xfId="0" applyFont="1"/>
    <xf numFmtId="0" fontId="61" fillId="0" borderId="0" xfId="0" applyFont="1" applyAlignment="1">
      <alignment horizontal="center" vertical="center"/>
    </xf>
    <xf numFmtId="0" fontId="62" fillId="0" borderId="0" xfId="0" applyFont="1" applyAlignment="1" applyProtection="1">
      <alignment horizontal="center" vertical="center"/>
      <protection locked="0"/>
    </xf>
    <xf numFmtId="0" fontId="36" fillId="19" borderId="29" xfId="0" applyFont="1" applyFill="1" applyBorder="1" applyAlignment="1" applyProtection="1">
      <alignment horizontal="center" vertical="center"/>
      <protection hidden="1"/>
    </xf>
    <xf numFmtId="0" fontId="62" fillId="19" borderId="29" xfId="0" applyFont="1" applyFill="1" applyBorder="1" applyAlignment="1">
      <alignment horizontal="center" vertical="center"/>
    </xf>
    <xf numFmtId="0" fontId="62" fillId="19" borderId="29" xfId="0" applyFont="1" applyFill="1" applyBorder="1" applyAlignment="1" applyProtection="1">
      <alignment horizontal="center" vertical="center"/>
      <protection hidden="1"/>
    </xf>
    <xf numFmtId="0" fontId="36" fillId="0" borderId="27" xfId="0" applyFont="1" applyBorder="1" applyAlignment="1" applyProtection="1">
      <alignment horizontal="center" vertical="center"/>
      <protection hidden="1"/>
    </xf>
    <xf numFmtId="0" fontId="63" fillId="0" borderId="27" xfId="40" applyFont="1" applyBorder="1" applyAlignment="1">
      <alignment horizontal="center" vertical="center"/>
    </xf>
    <xf numFmtId="0" fontId="62" fillId="0" borderId="27" xfId="40" applyFont="1" applyBorder="1" applyAlignment="1" applyProtection="1">
      <alignment horizontal="center" vertical="center"/>
      <protection hidden="1"/>
    </xf>
    <xf numFmtId="0" fontId="36" fillId="0" borderId="13" xfId="0" applyFont="1" applyBorder="1" applyAlignment="1" applyProtection="1">
      <alignment horizontal="center"/>
      <protection hidden="1"/>
    </xf>
    <xf numFmtId="0" fontId="36" fillId="0" borderId="14" xfId="0" applyFont="1" applyBorder="1" applyAlignment="1" applyProtection="1">
      <alignment horizontal="center" vertical="center"/>
      <protection hidden="1"/>
    </xf>
    <xf numFmtId="0" fontId="63" fillId="0" borderId="14" xfId="40" applyFont="1" applyBorder="1" applyAlignment="1">
      <alignment horizontal="center" vertical="center"/>
    </xf>
    <xf numFmtId="0" fontId="62" fillId="0" borderId="14" xfId="40" applyFont="1" applyBorder="1" applyAlignment="1" applyProtection="1">
      <alignment horizontal="center" vertical="center"/>
      <protection hidden="1"/>
    </xf>
    <xf numFmtId="0" fontId="36" fillId="0" borderId="14" xfId="0" applyFont="1" applyBorder="1" applyAlignment="1" applyProtection="1">
      <alignment horizontal="center"/>
      <protection hidden="1"/>
    </xf>
    <xf numFmtId="0" fontId="36" fillId="0" borderId="13" xfId="0" applyFont="1" applyBorder="1" applyAlignment="1" applyProtection="1">
      <alignment horizontal="center" vertical="center"/>
      <protection hidden="1"/>
    </xf>
    <xf numFmtId="0" fontId="63" fillId="0" borderId="13" xfId="40" applyFont="1" applyBorder="1" applyAlignment="1">
      <alignment horizontal="center" vertical="center"/>
    </xf>
    <xf numFmtId="0" fontId="36" fillId="0" borderId="15" xfId="0" applyFont="1" applyBorder="1" applyAlignment="1" applyProtection="1">
      <alignment horizontal="center" vertical="center"/>
      <protection hidden="1"/>
    </xf>
    <xf numFmtId="0" fontId="63" fillId="0" borderId="15" xfId="40" applyFont="1" applyBorder="1" applyAlignment="1">
      <alignment horizontal="center" vertical="center"/>
    </xf>
    <xf numFmtId="0" fontId="64" fillId="0" borderId="0" xfId="62" applyFont="1" applyAlignment="1">
      <alignment horizontal="center" vertical="center"/>
    </xf>
    <xf numFmtId="0" fontId="61" fillId="0" borderId="0" xfId="0" applyFont="1" applyAlignment="1">
      <alignment vertical="center"/>
    </xf>
    <xf numFmtId="0" fontId="64" fillId="0" borderId="0" xfId="40" applyFont="1" applyAlignment="1">
      <alignment horizontal="center" vertical="center" wrapText="1"/>
    </xf>
    <xf numFmtId="0" fontId="63" fillId="0" borderId="0" xfId="40" applyFont="1" applyAlignment="1">
      <alignment horizontal="center" vertical="center"/>
    </xf>
    <xf numFmtId="0" fontId="28" fillId="0" borderId="15" xfId="62" applyFont="1" applyBorder="1" applyAlignment="1">
      <alignment horizontal="center" vertical="center"/>
    </xf>
    <xf numFmtId="0" fontId="28" fillId="0" borderId="23" xfId="40" applyFont="1" applyBorder="1" applyAlignment="1">
      <alignment horizontal="center" vertical="center"/>
    </xf>
    <xf numFmtId="0" fontId="26" fillId="0" borderId="16" xfId="0" applyFont="1" applyBorder="1" applyAlignment="1" applyProtection="1">
      <alignment horizontal="center" vertical="center"/>
      <protection hidden="1"/>
    </xf>
    <xf numFmtId="0" fontId="26" fillId="0" borderId="12" xfId="0" applyFont="1" applyBorder="1" applyAlignment="1" applyProtection="1">
      <alignment horizontal="center" vertical="center"/>
      <protection hidden="1"/>
    </xf>
    <xf numFmtId="0" fontId="26" fillId="0" borderId="36" xfId="0" applyFont="1" applyBorder="1" applyAlignment="1" applyProtection="1">
      <alignment horizontal="center" vertical="center"/>
      <protection hidden="1"/>
    </xf>
    <xf numFmtId="0" fontId="26" fillId="0" borderId="12" xfId="0" applyFont="1" applyBorder="1" applyAlignment="1">
      <alignment horizontal="center" vertical="center"/>
    </xf>
    <xf numFmtId="0" fontId="26" fillId="0" borderId="41" xfId="0" applyFont="1" applyBorder="1" applyAlignment="1">
      <alignment horizontal="center" vertical="center"/>
    </xf>
    <xf numFmtId="0" fontId="40" fillId="0" borderId="48" xfId="62" applyFont="1" applyBorder="1" applyAlignment="1">
      <alignment horizontal="center" vertical="center"/>
    </xf>
    <xf numFmtId="0" fontId="28" fillId="0" borderId="14" xfId="62" applyFont="1" applyBorder="1" applyAlignment="1">
      <alignment horizontal="center" vertical="center"/>
    </xf>
    <xf numFmtId="0" fontId="28" fillId="0" borderId="43" xfId="62" applyFont="1" applyBorder="1" applyAlignment="1">
      <alignment horizontal="center" vertical="center"/>
    </xf>
    <xf numFmtId="0" fontId="40" fillId="0" borderId="21" xfId="62" applyFont="1" applyBorder="1" applyAlignment="1">
      <alignment horizontal="center" vertical="center"/>
    </xf>
    <xf numFmtId="0" fontId="40" fillId="0" borderId="24" xfId="62" applyFont="1" applyBorder="1" applyAlignment="1">
      <alignment horizontal="center" vertical="center"/>
    </xf>
    <xf numFmtId="0" fontId="40" fillId="0" borderId="71" xfId="62" applyFont="1" applyBorder="1" applyAlignment="1">
      <alignment horizontal="center" vertical="center"/>
    </xf>
    <xf numFmtId="0" fontId="28" fillId="0" borderId="45" xfId="62" applyFont="1" applyBorder="1" applyAlignment="1">
      <alignment horizontal="center" vertical="center"/>
    </xf>
    <xf numFmtId="0" fontId="40" fillId="0" borderId="69" xfId="62" applyFont="1" applyBorder="1" applyAlignment="1">
      <alignment horizontal="center" vertical="center"/>
    </xf>
    <xf numFmtId="0" fontId="40" fillId="0" borderId="70" xfId="62" applyFont="1" applyBorder="1" applyAlignment="1">
      <alignment horizontal="center" vertical="center"/>
    </xf>
    <xf numFmtId="0" fontId="42" fillId="0" borderId="0" xfId="0" applyFont="1" applyAlignment="1" applyProtection="1">
      <alignment horizontal="center" vertical="center"/>
      <protection hidden="1"/>
    </xf>
    <xf numFmtId="0" fontId="43" fillId="0" borderId="0" xfId="0" applyFont="1" applyAlignment="1" applyProtection="1">
      <alignment horizontal="center" vertical="center"/>
      <protection hidden="1"/>
    </xf>
    <xf numFmtId="0" fontId="44" fillId="0" borderId="0" xfId="0" applyFont="1" applyAlignment="1">
      <alignment horizontal="center" vertical="center"/>
    </xf>
    <xf numFmtId="0" fontId="43" fillId="0" borderId="0" xfId="0" applyFont="1" applyAlignment="1">
      <alignment vertical="center"/>
    </xf>
    <xf numFmtId="0" fontId="45" fillId="0" borderId="0" xfId="0" applyFont="1" applyAlignment="1" applyProtection="1">
      <alignment horizontal="center" vertical="center"/>
      <protection hidden="1"/>
    </xf>
    <xf numFmtId="0" fontId="26" fillId="0" borderId="51" xfId="0" applyFont="1" applyBorder="1" applyAlignment="1" applyProtection="1">
      <alignment horizontal="center" vertical="center"/>
      <protection hidden="1"/>
    </xf>
    <xf numFmtId="0" fontId="46" fillId="0" borderId="52" xfId="0" applyFont="1" applyBorder="1" applyAlignment="1" applyProtection="1">
      <alignment horizontal="center" vertical="center"/>
      <protection hidden="1"/>
    </xf>
    <xf numFmtId="0" fontId="46" fillId="0" borderId="49" xfId="0" applyFont="1" applyBorder="1" applyAlignment="1" applyProtection="1">
      <alignment horizontal="center" vertical="center"/>
      <protection hidden="1"/>
    </xf>
    <xf numFmtId="0" fontId="27" fillId="0" borderId="0" xfId="0" applyFont="1" applyProtection="1">
      <protection locked="0"/>
    </xf>
    <xf numFmtId="0" fontId="47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0" fillId="0" borderId="53" xfId="0" applyFont="1" applyBorder="1" applyAlignment="1" applyProtection="1">
      <alignment horizontal="center" vertical="center"/>
      <protection hidden="1"/>
    </xf>
    <xf numFmtId="0" fontId="48" fillId="0" borderId="17" xfId="0" applyFont="1" applyBorder="1" applyAlignment="1" applyProtection="1">
      <alignment horizontal="center" vertical="center"/>
      <protection hidden="1"/>
    </xf>
    <xf numFmtId="0" fontId="49" fillId="0" borderId="49" xfId="0" applyFont="1" applyBorder="1" applyAlignment="1" applyProtection="1">
      <alignment horizontal="center" vertical="center"/>
      <protection hidden="1"/>
    </xf>
    <xf numFmtId="0" fontId="50" fillId="0" borderId="0" xfId="0" applyFont="1" applyAlignment="1">
      <alignment vertical="center"/>
    </xf>
    <xf numFmtId="0" fontId="28" fillId="0" borderId="54" xfId="0" applyFont="1" applyBorder="1" applyAlignment="1" applyProtection="1">
      <alignment horizontal="center" vertical="center"/>
      <protection hidden="1"/>
    </xf>
    <xf numFmtId="0" fontId="29" fillId="0" borderId="19" xfId="0" applyFont="1" applyBorder="1" applyAlignment="1" applyProtection="1">
      <alignment horizontal="center" vertical="center"/>
      <protection hidden="1"/>
    </xf>
    <xf numFmtId="0" fontId="27" fillId="0" borderId="18" xfId="0" applyFont="1" applyBorder="1" applyAlignment="1" applyProtection="1">
      <alignment horizontal="center" vertical="center"/>
      <protection hidden="1"/>
    </xf>
    <xf numFmtId="0" fontId="29" fillId="0" borderId="0" xfId="0" applyFont="1" applyAlignment="1">
      <alignment vertical="center"/>
    </xf>
    <xf numFmtId="0" fontId="40" fillId="0" borderId="55" xfId="0" applyFont="1" applyBorder="1" applyAlignment="1" applyProtection="1">
      <alignment horizontal="center" vertical="center"/>
      <protection hidden="1"/>
    </xf>
    <xf numFmtId="0" fontId="48" fillId="0" borderId="20" xfId="0" applyFont="1" applyBorder="1" applyAlignment="1" applyProtection="1">
      <alignment horizontal="center" vertical="center"/>
      <protection hidden="1"/>
    </xf>
    <xf numFmtId="0" fontId="27" fillId="0" borderId="49" xfId="0" applyFont="1" applyBorder="1" applyAlignment="1" applyProtection="1">
      <alignment horizontal="center" vertical="center"/>
      <protection hidden="1"/>
    </xf>
    <xf numFmtId="0" fontId="28" fillId="0" borderId="56" xfId="0" applyFont="1" applyBorder="1" applyAlignment="1" applyProtection="1">
      <alignment horizontal="center" vertical="center"/>
      <protection hidden="1"/>
    </xf>
    <xf numFmtId="0" fontId="29" fillId="0" borderId="57" xfId="0" applyFont="1" applyBorder="1" applyAlignment="1" applyProtection="1">
      <alignment horizontal="center" vertical="center"/>
      <protection hidden="1"/>
    </xf>
    <xf numFmtId="0" fontId="27" fillId="0" borderId="57" xfId="0" applyFont="1" applyBorder="1" applyAlignment="1" applyProtection="1">
      <alignment horizontal="center" vertical="center"/>
      <protection hidden="1"/>
    </xf>
    <xf numFmtId="0" fontId="40" fillId="0" borderId="58" xfId="0" applyFont="1" applyBorder="1" applyAlignment="1" applyProtection="1">
      <alignment horizontal="center" vertical="center"/>
      <protection hidden="1"/>
    </xf>
    <xf numFmtId="0" fontId="48" fillId="0" borderId="18" xfId="0" applyFont="1" applyBorder="1" applyAlignment="1" applyProtection="1">
      <alignment horizontal="center" vertical="center"/>
      <protection hidden="1"/>
    </xf>
    <xf numFmtId="0" fontId="28" fillId="0" borderId="59" xfId="0" applyFont="1" applyBorder="1" applyAlignment="1" applyProtection="1">
      <alignment horizontal="center" vertical="center"/>
      <protection hidden="1"/>
    </xf>
    <xf numFmtId="0" fontId="43" fillId="0" borderId="19" xfId="0" applyFont="1" applyBorder="1" applyAlignment="1" applyProtection="1">
      <alignment horizontal="center" vertical="center"/>
      <protection hidden="1"/>
    </xf>
    <xf numFmtId="0" fontId="51" fillId="0" borderId="18" xfId="0" applyFont="1" applyBorder="1" applyAlignment="1" applyProtection="1">
      <alignment horizontal="center" vertical="center"/>
      <protection hidden="1"/>
    </xf>
    <xf numFmtId="0" fontId="40" fillId="0" borderId="60" xfId="0" applyFont="1" applyBorder="1" applyAlignment="1" applyProtection="1">
      <alignment horizontal="center" vertical="center"/>
      <protection hidden="1"/>
    </xf>
    <xf numFmtId="0" fontId="28" fillId="0" borderId="61" xfId="0" applyFont="1" applyBorder="1" applyAlignment="1" applyProtection="1">
      <alignment horizontal="center" vertical="center"/>
      <protection locked="0"/>
    </xf>
    <xf numFmtId="0" fontId="28" fillId="0" borderId="14" xfId="0" applyFont="1" applyBorder="1" applyAlignment="1" applyProtection="1">
      <alignment horizontal="center" vertical="center"/>
      <protection locked="0"/>
    </xf>
    <xf numFmtId="0" fontId="40" fillId="0" borderId="62" xfId="0" applyFont="1" applyBorder="1" applyAlignment="1" applyProtection="1">
      <alignment horizontal="center" vertical="center"/>
      <protection hidden="1"/>
    </xf>
    <xf numFmtId="0" fontId="48" fillId="0" borderId="63" xfId="0" applyFont="1" applyBorder="1" applyAlignment="1" applyProtection="1">
      <alignment horizontal="center" vertical="center"/>
      <protection hidden="1"/>
    </xf>
    <xf numFmtId="0" fontId="28" fillId="0" borderId="64" xfId="0" applyFont="1" applyBorder="1" applyAlignment="1" applyProtection="1">
      <alignment horizontal="center" vertical="center"/>
      <protection locked="0"/>
    </xf>
    <xf numFmtId="0" fontId="28" fillId="0" borderId="15" xfId="0" applyFont="1" applyBorder="1" applyAlignment="1" applyProtection="1">
      <alignment horizontal="center" vertical="center"/>
      <protection locked="0"/>
    </xf>
    <xf numFmtId="0" fontId="40" fillId="0" borderId="65" xfId="0" applyFont="1" applyBorder="1" applyAlignment="1" applyProtection="1">
      <alignment horizontal="center" vertical="center"/>
      <protection locked="0"/>
    </xf>
    <xf numFmtId="0" fontId="48" fillId="0" borderId="63" xfId="0" applyFont="1" applyBorder="1" applyAlignment="1" applyProtection="1">
      <alignment horizontal="center" vertical="center"/>
      <protection locked="0"/>
    </xf>
    <xf numFmtId="0" fontId="49" fillId="0" borderId="49" xfId="0" applyFont="1" applyBorder="1" applyAlignment="1" applyProtection="1">
      <alignment horizontal="center" vertical="center"/>
      <protection locked="0"/>
    </xf>
    <xf numFmtId="0" fontId="28" fillId="0" borderId="64" xfId="0" applyFont="1" applyBorder="1" applyAlignment="1" applyProtection="1">
      <alignment horizontal="center" vertical="center"/>
      <protection hidden="1"/>
    </xf>
    <xf numFmtId="0" fontId="40" fillId="0" borderId="59" xfId="0" applyFont="1" applyBorder="1" applyAlignment="1" applyProtection="1">
      <alignment horizontal="center" vertical="center"/>
      <protection hidden="1"/>
    </xf>
    <xf numFmtId="0" fontId="52" fillId="0" borderId="0" xfId="0" applyFont="1" applyAlignment="1" applyProtection="1">
      <alignment vertical="center"/>
      <protection hidden="1"/>
    </xf>
    <xf numFmtId="0" fontId="51" fillId="0" borderId="0" xfId="0" applyFont="1" applyAlignment="1" applyProtection="1">
      <alignment vertical="center"/>
      <protection hidden="1"/>
    </xf>
    <xf numFmtId="0" fontId="51" fillId="0" borderId="0" xfId="0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53" fillId="0" borderId="0" xfId="0" applyFont="1" applyAlignment="1" applyProtection="1">
      <alignment vertical="top" wrapText="1"/>
      <protection hidden="1"/>
    </xf>
    <xf numFmtId="0" fontId="53" fillId="0" borderId="0" xfId="0" applyFont="1" applyAlignment="1" applyProtection="1">
      <alignment horizontal="center" vertical="top" wrapText="1"/>
      <protection hidden="1"/>
    </xf>
    <xf numFmtId="0" fontId="28" fillId="0" borderId="66" xfId="0" applyFont="1" applyBorder="1" applyAlignment="1" applyProtection="1">
      <alignment horizontal="center" vertical="center"/>
      <protection hidden="1"/>
    </xf>
    <xf numFmtId="0" fontId="43" fillId="0" borderId="66" xfId="0" applyFont="1" applyBorder="1" applyAlignment="1" applyProtection="1">
      <alignment horizontal="center" vertical="center"/>
      <protection hidden="1"/>
    </xf>
    <xf numFmtId="0" fontId="49" fillId="0" borderId="0" xfId="0" applyFont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vertical="center"/>
      <protection hidden="1"/>
    </xf>
    <xf numFmtId="0" fontId="27" fillId="0" borderId="0" xfId="0" applyFont="1" applyAlignment="1" applyProtection="1">
      <alignment vertical="center"/>
      <protection hidden="1"/>
    </xf>
    <xf numFmtId="0" fontId="27" fillId="0" borderId="0" xfId="0" applyFont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horizontal="center" vertical="center"/>
      <protection hidden="1"/>
    </xf>
    <xf numFmtId="0" fontId="54" fillId="0" borderId="0" xfId="0" applyFont="1" applyAlignment="1" applyProtection="1">
      <alignment vertical="top" wrapText="1"/>
      <protection hidden="1"/>
    </xf>
    <xf numFmtId="0" fontId="54" fillId="0" borderId="0" xfId="0" applyFont="1" applyAlignment="1" applyProtection="1">
      <alignment horizontal="center" vertical="top" wrapText="1"/>
      <protection hidden="1"/>
    </xf>
    <xf numFmtId="0" fontId="29" fillId="0" borderId="0" xfId="0" applyFont="1" applyAlignment="1" applyProtection="1">
      <alignment horizontal="center" vertical="center"/>
      <protection hidden="1"/>
    </xf>
    <xf numFmtId="0" fontId="26" fillId="0" borderId="24" xfId="0" applyFont="1" applyBorder="1" applyAlignment="1" applyProtection="1">
      <alignment vertical="center"/>
      <protection hidden="1"/>
    </xf>
    <xf numFmtId="0" fontId="55" fillId="0" borderId="21" xfId="0" applyFont="1" applyBorder="1" applyAlignment="1" applyProtection="1">
      <alignment horizontal="center" vertical="center"/>
      <protection hidden="1"/>
    </xf>
    <xf numFmtId="0" fontId="26" fillId="0" borderId="25" xfId="0" applyFont="1" applyBorder="1" applyAlignment="1" applyProtection="1">
      <alignment vertical="center"/>
      <protection hidden="1"/>
    </xf>
    <xf numFmtId="0" fontId="55" fillId="0" borderId="22" xfId="0" applyFont="1" applyBorder="1" applyAlignment="1" applyProtection="1">
      <alignment horizontal="center" vertical="center"/>
      <protection hidden="1"/>
    </xf>
    <xf numFmtId="0" fontId="26" fillId="0" borderId="26" xfId="0" applyFont="1" applyBorder="1" applyAlignment="1" applyProtection="1">
      <alignment vertical="center"/>
      <protection hidden="1"/>
    </xf>
    <xf numFmtId="0" fontId="55" fillId="0" borderId="23" xfId="0" applyFont="1" applyBorder="1" applyAlignment="1" applyProtection="1">
      <alignment horizontal="center" vertical="center"/>
      <protection hidden="1"/>
    </xf>
    <xf numFmtId="0" fontId="43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65" fillId="0" borderId="21" xfId="62" applyFont="1" applyBorder="1" applyAlignment="1">
      <alignment horizontal="center" vertical="center"/>
    </xf>
    <xf numFmtId="0" fontId="65" fillId="0" borderId="24" xfId="62" applyFont="1" applyBorder="1" applyAlignment="1">
      <alignment horizontal="center" vertical="center"/>
    </xf>
    <xf numFmtId="0" fontId="29" fillId="0" borderId="14" xfId="62" applyFont="1" applyBorder="1" applyAlignment="1">
      <alignment horizontal="center" vertical="center"/>
    </xf>
    <xf numFmtId="0" fontId="40" fillId="22" borderId="24" xfId="62" applyFont="1" applyFill="1" applyBorder="1" applyAlignment="1">
      <alignment horizontal="center" vertical="center"/>
    </xf>
    <xf numFmtId="0" fontId="28" fillId="22" borderId="14" xfId="62" applyFont="1" applyFill="1" applyBorder="1" applyAlignment="1">
      <alignment horizontal="center" vertical="center"/>
    </xf>
    <xf numFmtId="0" fontId="26" fillId="0" borderId="28" xfId="0" applyFont="1" applyBorder="1" applyAlignment="1" applyProtection="1">
      <alignment horizontal="center" vertical="center"/>
      <protection hidden="1"/>
    </xf>
    <xf numFmtId="0" fontId="26" fillId="0" borderId="79" xfId="0" applyFont="1" applyBorder="1" applyAlignment="1" applyProtection="1">
      <alignment horizontal="center" vertical="center"/>
      <protection hidden="1"/>
    </xf>
    <xf numFmtId="0" fontId="26" fillId="0" borderId="81" xfId="0" applyFont="1" applyBorder="1" applyAlignment="1" applyProtection="1">
      <alignment horizontal="center" vertical="center"/>
      <protection hidden="1"/>
    </xf>
    <xf numFmtId="0" fontId="26" fillId="0" borderId="72" xfId="0" applyFont="1" applyBorder="1" applyAlignment="1">
      <alignment horizontal="center" vertical="center"/>
    </xf>
    <xf numFmtId="0" fontId="26" fillId="0" borderId="50" xfId="0" applyFont="1" applyBorder="1" applyAlignment="1">
      <alignment horizontal="center" vertical="center"/>
    </xf>
    <xf numFmtId="0" fontId="40" fillId="0" borderId="48" xfId="40" applyFont="1" applyBorder="1" applyAlignment="1">
      <alignment horizontal="center" vertical="center"/>
    </xf>
    <xf numFmtId="0" fontId="40" fillId="0" borderId="70" xfId="40" applyFont="1" applyBorder="1" applyAlignment="1">
      <alignment horizontal="center" vertical="center"/>
    </xf>
    <xf numFmtId="0" fontId="28" fillId="0" borderId="47" xfId="40" applyFont="1" applyBorder="1" applyAlignment="1">
      <alignment horizontal="center" vertical="center"/>
    </xf>
    <xf numFmtId="0" fontId="28" fillId="0" borderId="47" xfId="40" applyFont="1" applyBorder="1" applyAlignment="1">
      <alignment horizontal="center"/>
    </xf>
    <xf numFmtId="0" fontId="28" fillId="0" borderId="76" xfId="40" applyFont="1" applyBorder="1" applyAlignment="1">
      <alignment horizontal="center" vertical="center"/>
    </xf>
    <xf numFmtId="0" fontId="40" fillId="0" borderId="38" xfId="0" applyFont="1" applyBorder="1" applyAlignment="1" applyProtection="1">
      <alignment horizontal="center" vertical="center"/>
      <protection hidden="1"/>
    </xf>
    <xf numFmtId="0" fontId="40" fillId="0" borderId="83" xfId="0" applyFont="1" applyBorder="1" applyAlignment="1" applyProtection="1">
      <alignment horizontal="center" vertical="center"/>
      <protection hidden="1"/>
    </xf>
    <xf numFmtId="0" fontId="40" fillId="0" borderId="21" xfId="40" applyFont="1" applyBorder="1" applyAlignment="1">
      <alignment horizontal="center" vertical="center"/>
    </xf>
    <xf numFmtId="0" fontId="40" fillId="0" borderId="71" xfId="40" applyFont="1" applyBorder="1" applyAlignment="1">
      <alignment horizontal="center" vertical="center"/>
    </xf>
    <xf numFmtId="0" fontId="28" fillId="0" borderId="67" xfId="0" applyFont="1" applyBorder="1" applyAlignment="1" applyProtection="1">
      <alignment horizontal="center" vertical="center"/>
      <protection hidden="1"/>
    </xf>
    <xf numFmtId="0" fontId="28" fillId="0" borderId="23" xfId="40" applyFont="1" applyBorder="1" applyAlignment="1">
      <alignment horizontal="center"/>
    </xf>
    <xf numFmtId="0" fontId="28" fillId="0" borderId="73" xfId="40" applyFont="1" applyBorder="1" applyAlignment="1">
      <alignment horizontal="center" vertical="center"/>
    </xf>
    <xf numFmtId="0" fontId="40" fillId="0" borderId="77" xfId="40" applyFont="1" applyBorder="1" applyAlignment="1">
      <alignment horizontal="center" vertical="center"/>
    </xf>
    <xf numFmtId="0" fontId="40" fillId="0" borderId="78" xfId="40" applyFont="1" applyBorder="1" applyAlignment="1">
      <alignment horizontal="center" vertical="center"/>
    </xf>
    <xf numFmtId="0" fontId="28" fillId="0" borderId="35" xfId="0" applyFont="1" applyBorder="1" applyAlignment="1" applyProtection="1">
      <alignment horizontal="center" vertical="center"/>
      <protection hidden="1"/>
    </xf>
    <xf numFmtId="0" fontId="28" fillId="0" borderId="74" xfId="40" applyFont="1" applyBorder="1" applyAlignment="1">
      <alignment horizontal="center" vertical="center"/>
    </xf>
    <xf numFmtId="0" fontId="28" fillId="0" borderId="74" xfId="40" applyFont="1" applyBorder="1" applyAlignment="1">
      <alignment horizontal="center"/>
    </xf>
    <xf numFmtId="0" fontId="28" fillId="0" borderId="75" xfId="40" applyFont="1" applyBorder="1" applyAlignment="1">
      <alignment horizontal="center" vertical="center"/>
    </xf>
    <xf numFmtId="0" fontId="40" fillId="0" borderId="13" xfId="0" applyFont="1" applyBorder="1" applyAlignment="1" applyProtection="1">
      <alignment horizontal="center" vertical="center"/>
      <protection hidden="1"/>
    </xf>
    <xf numFmtId="0" fontId="28" fillId="0" borderId="14" xfId="0" applyFont="1" applyBorder="1" applyAlignment="1" applyProtection="1">
      <alignment horizontal="center" vertical="center"/>
      <protection hidden="1"/>
    </xf>
    <xf numFmtId="0" fontId="28" fillId="0" borderId="27" xfId="0" applyFont="1" applyBorder="1" applyAlignment="1" applyProtection="1">
      <alignment horizontal="center" vertical="center"/>
      <protection hidden="1"/>
    </xf>
    <xf numFmtId="0" fontId="29" fillId="0" borderId="0" xfId="0" applyFont="1" applyAlignment="1">
      <alignment horizontal="center" vertical="center"/>
    </xf>
    <xf numFmtId="0" fontId="65" fillId="0" borderId="21" xfId="40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/>
    </xf>
    <xf numFmtId="0" fontId="29" fillId="0" borderId="23" xfId="4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65" fillId="0" borderId="77" xfId="40" applyFont="1" applyBorder="1" applyAlignment="1">
      <alignment horizontal="center" vertical="center"/>
    </xf>
    <xf numFmtId="0" fontId="40" fillId="0" borderId="77" xfId="0" applyFont="1" applyBorder="1" applyAlignment="1">
      <alignment horizontal="center" vertical="center"/>
    </xf>
    <xf numFmtId="0" fontId="40" fillId="0" borderId="84" xfId="0" applyFont="1" applyBorder="1" applyAlignment="1" applyProtection="1">
      <alignment horizontal="center" vertical="center"/>
      <protection hidden="1"/>
    </xf>
    <xf numFmtId="0" fontId="40" fillId="0" borderId="21" xfId="0" applyFont="1" applyBorder="1" applyAlignment="1" applyProtection="1">
      <alignment horizontal="center" vertical="center"/>
      <protection hidden="1"/>
    </xf>
    <xf numFmtId="0" fontId="28" fillId="0" borderId="15" xfId="0" applyFont="1" applyBorder="1" applyAlignment="1" applyProtection="1">
      <alignment horizontal="center" vertical="center"/>
      <protection hidden="1"/>
    </xf>
    <xf numFmtId="0" fontId="28" fillId="0" borderId="23" xfId="62" applyFont="1" applyBorder="1" applyAlignment="1">
      <alignment horizontal="center" vertical="center"/>
    </xf>
    <xf numFmtId="0" fontId="40" fillId="0" borderId="44" xfId="0" applyFont="1" applyBorder="1" applyAlignment="1" applyProtection="1">
      <alignment horizontal="center" vertical="center"/>
      <protection hidden="1"/>
    </xf>
    <xf numFmtId="0" fontId="40" fillId="0" borderId="43" xfId="0" applyFont="1" applyBorder="1" applyAlignment="1" applyProtection="1">
      <alignment horizontal="center" vertical="center"/>
      <protection hidden="1"/>
    </xf>
    <xf numFmtId="0" fontId="40" fillId="0" borderId="45" xfId="0" applyFont="1" applyBorder="1" applyAlignment="1" applyProtection="1">
      <alignment horizontal="center" vertical="center"/>
      <protection hidden="1"/>
    </xf>
    <xf numFmtId="0" fontId="40" fillId="0" borderId="42" xfId="0" applyFont="1" applyBorder="1" applyAlignment="1" applyProtection="1">
      <alignment horizontal="center" vertical="center"/>
      <protection hidden="1"/>
    </xf>
    <xf numFmtId="0" fontId="39" fillId="0" borderId="31" xfId="0" applyFont="1" applyBorder="1" applyAlignment="1" applyProtection="1">
      <alignment horizontal="center" vertical="center"/>
      <protection hidden="1"/>
    </xf>
    <xf numFmtId="0" fontId="39" fillId="0" borderId="32" xfId="0" applyFont="1" applyBorder="1" applyAlignment="1" applyProtection="1">
      <alignment horizontal="center" vertical="center"/>
      <protection hidden="1"/>
    </xf>
    <xf numFmtId="0" fontId="39" fillId="0" borderId="35" xfId="0" applyFont="1" applyBorder="1" applyAlignment="1" applyProtection="1">
      <alignment horizontal="center" vertical="center"/>
      <protection hidden="1"/>
    </xf>
    <xf numFmtId="0" fontId="39" fillId="0" borderId="34" xfId="0" applyFont="1" applyBorder="1" applyAlignment="1" applyProtection="1">
      <alignment horizontal="center" vertical="center"/>
      <protection hidden="1"/>
    </xf>
    <xf numFmtId="0" fontId="28" fillId="0" borderId="32" xfId="0" applyFont="1" applyBorder="1"/>
    <xf numFmtId="0" fontId="28" fillId="0" borderId="35" xfId="0" applyFont="1" applyBorder="1"/>
    <xf numFmtId="0" fontId="40" fillId="0" borderId="20" xfId="0" applyFont="1" applyBorder="1" applyAlignment="1" applyProtection="1">
      <alignment horizontal="center" vertical="center"/>
      <protection hidden="1"/>
    </xf>
    <xf numFmtId="0" fontId="40" fillId="0" borderId="19" xfId="0" applyFont="1" applyBorder="1" applyAlignment="1" applyProtection="1">
      <alignment horizontal="center" vertical="center"/>
      <protection hidden="1"/>
    </xf>
    <xf numFmtId="0" fontId="40" fillId="0" borderId="68" xfId="0" applyFont="1" applyBorder="1" applyAlignment="1" applyProtection="1">
      <alignment horizontal="center" vertical="center"/>
      <protection hidden="1"/>
    </xf>
    <xf numFmtId="0" fontId="40" fillId="0" borderId="17" xfId="0" applyFont="1" applyBorder="1" applyAlignment="1" applyProtection="1">
      <alignment horizontal="center" vertical="center"/>
      <protection hidden="1"/>
    </xf>
    <xf numFmtId="0" fontId="40" fillId="0" borderId="18" xfId="0" applyFont="1" applyBorder="1" applyAlignment="1" applyProtection="1">
      <alignment horizontal="center" vertical="center"/>
      <protection hidden="1"/>
    </xf>
    <xf numFmtId="0" fontId="40" fillId="0" borderId="28" xfId="0" applyFont="1" applyBorder="1" applyAlignment="1" applyProtection="1">
      <alignment horizontal="center" vertical="center"/>
      <protection hidden="1"/>
    </xf>
    <xf numFmtId="0" fontId="40" fillId="0" borderId="14" xfId="0" applyFont="1" applyBorder="1" applyAlignment="1" applyProtection="1">
      <alignment horizontal="center" vertical="center"/>
      <protection hidden="1"/>
    </xf>
    <xf numFmtId="0" fontId="40" fillId="0" borderId="46" xfId="0" applyFont="1" applyBorder="1" applyAlignment="1" applyProtection="1">
      <alignment horizontal="center" vertical="center"/>
      <protection hidden="1"/>
    </xf>
    <xf numFmtId="0" fontId="37" fillId="20" borderId="39" xfId="0" applyFont="1" applyFill="1" applyBorder="1" applyAlignment="1" applyProtection="1">
      <alignment horizontal="center" vertical="center"/>
      <protection hidden="1"/>
    </xf>
    <xf numFmtId="0" fontId="40" fillId="0" borderId="30" xfId="0" applyFont="1" applyBorder="1" applyAlignment="1" applyProtection="1">
      <alignment horizontal="center" vertical="center"/>
      <protection hidden="1"/>
    </xf>
    <xf numFmtId="0" fontId="40" fillId="0" borderId="27" xfId="0" applyFont="1" applyBorder="1" applyAlignment="1" applyProtection="1">
      <alignment horizontal="center" vertical="center"/>
      <protection hidden="1"/>
    </xf>
    <xf numFmtId="0" fontId="39" fillId="0" borderId="33" xfId="0" applyFont="1" applyBorder="1" applyAlignment="1" applyProtection="1">
      <alignment horizontal="center" vertical="center"/>
      <protection hidden="1"/>
    </xf>
    <xf numFmtId="0" fontId="39" fillId="0" borderId="79" xfId="0" applyFont="1" applyBorder="1" applyAlignment="1" applyProtection="1">
      <alignment horizontal="center" vertical="center"/>
      <protection hidden="1"/>
    </xf>
    <xf numFmtId="0" fontId="39" fillId="0" borderId="49" xfId="0" applyFont="1" applyBorder="1" applyAlignment="1" applyProtection="1">
      <alignment horizontal="center" vertical="center"/>
      <protection hidden="1"/>
    </xf>
    <xf numFmtId="0" fontId="39" fillId="0" borderId="80" xfId="0" applyFont="1" applyBorder="1" applyAlignment="1" applyProtection="1">
      <alignment horizontal="center" vertical="center"/>
      <protection hidden="1"/>
    </xf>
    <xf numFmtId="0" fontId="40" fillId="0" borderId="31" xfId="0" applyFont="1" applyBorder="1" applyAlignment="1" applyProtection="1">
      <alignment horizontal="center" vertical="center"/>
      <protection hidden="1"/>
    </xf>
    <xf numFmtId="0" fontId="40" fillId="0" borderId="67" xfId="0" applyFont="1" applyBorder="1" applyAlignment="1" applyProtection="1">
      <alignment horizontal="center" vertical="center"/>
      <protection hidden="1"/>
    </xf>
    <xf numFmtId="0" fontId="42" fillId="0" borderId="0" xfId="0" applyFont="1" applyAlignment="1" applyProtection="1">
      <alignment horizontal="center" vertical="center"/>
      <protection hidden="1"/>
    </xf>
    <xf numFmtId="0" fontId="45" fillId="0" borderId="37" xfId="0" applyFont="1" applyBorder="1" applyAlignment="1" applyProtection="1">
      <alignment horizontal="center" vertical="center"/>
      <protection hidden="1"/>
    </xf>
    <xf numFmtId="0" fontId="45" fillId="0" borderId="27" xfId="0" applyFont="1" applyBorder="1" applyAlignment="1" applyProtection="1">
      <alignment horizontal="center" vertical="center"/>
      <protection hidden="1"/>
    </xf>
    <xf numFmtId="0" fontId="45" fillId="0" borderId="40" xfId="0" applyFont="1" applyBorder="1" applyAlignment="1" applyProtection="1">
      <alignment horizontal="center" vertical="center"/>
      <protection hidden="1"/>
    </xf>
    <xf numFmtId="0" fontId="45" fillId="0" borderId="0" xfId="0" applyFont="1" applyAlignment="1" applyProtection="1">
      <alignment horizontal="center" vertical="center"/>
      <protection hidden="1"/>
    </xf>
    <xf numFmtId="0" fontId="39" fillId="0" borderId="82" xfId="0" applyFont="1" applyBorder="1" applyAlignment="1" applyProtection="1">
      <alignment horizontal="center" vertical="center"/>
      <protection hidden="1"/>
    </xf>
    <xf numFmtId="0" fontId="36" fillId="0" borderId="0" xfId="0" applyFont="1" applyAlignment="1">
      <alignment horizontal="center" vertical="center"/>
    </xf>
    <xf numFmtId="0" fontId="33" fillId="0" borderId="0" xfId="0" applyFont="1" applyAlignment="1" applyProtection="1">
      <alignment horizontal="center" vertical="center"/>
      <protection locked="0"/>
    </xf>
    <xf numFmtId="0" fontId="59" fillId="0" borderId="0" xfId="0" applyFont="1" applyAlignment="1" applyProtection="1">
      <alignment horizontal="center" vertical="center"/>
      <protection locked="0"/>
    </xf>
  </cellXfs>
  <cellStyles count="6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63" builtinId="3"/>
    <cellStyle name="Explanatory Text" xfId="28" builtinId="53" customBuiltin="1"/>
    <cellStyle name="Good" xfId="29" builtinId="26" customBuiltin="1"/>
    <cellStyle name="Header1" xfId="30"/>
    <cellStyle name="Header2" xfId="3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/>
    <cellStyle name="Normal 2 2" xfId="40"/>
    <cellStyle name="Normal 2 2 2" xfId="62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똿뗦먛귟 [0.00]_PRODUCT DETAIL Q1" xfId="46"/>
    <cellStyle name="똿뗦먛귟_PRODUCT DETAIL Q1" xfId="47"/>
    <cellStyle name="믅됞 [0.00]_PRODUCT DETAIL Q1" xfId="48"/>
    <cellStyle name="믅됞_PRODUCT DETAIL Q1" xfId="49"/>
    <cellStyle name="백분율_95" xfId="50"/>
    <cellStyle name="뷭?_BOOKSHIP" xfId="51"/>
    <cellStyle name="콤마 [0]_1202" xfId="52"/>
    <cellStyle name="콤마_1202" xfId="53"/>
    <cellStyle name="통화 [0]_1202" xfId="54"/>
    <cellStyle name="통화_1202" xfId="55"/>
    <cellStyle name="표준_(정보부문)월별인원계획" xfId="56"/>
    <cellStyle name="一般_Book1" xfId="57"/>
    <cellStyle name="千分位[0]_Book1" xfId="58"/>
    <cellStyle name="千分位_Book1" xfId="59"/>
    <cellStyle name="貨幣 [0]_Book1" xfId="60"/>
    <cellStyle name="貨幣_Book1" xfId="61"/>
  </cellStyles>
  <dxfs count="9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85FF"/>
      <color rgb="FFFFC0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266700</xdr:colOff>
      <xdr:row>0</xdr:row>
      <xdr:rowOff>154305</xdr:rowOff>
    </xdr:from>
    <xdr:to>
      <xdr:col>49</xdr:col>
      <xdr:colOff>0</xdr:colOff>
      <xdr:row>0</xdr:row>
      <xdr:rowOff>497205</xdr:rowOff>
    </xdr:to>
    <xdr:sp macro="" textlink="">
      <xdr:nvSpPr>
        <xdr:cNvPr id="35925" name="Text Box 29">
          <a:extLst>
            <a:ext uri="{FF2B5EF4-FFF2-40B4-BE49-F238E27FC236}">
              <a16:creationId xmlns:a16="http://schemas.microsoft.com/office/drawing/2014/main" xmlns="" id="{00000000-0008-0000-0000-0000558C0000}"/>
            </a:ext>
          </a:extLst>
        </xdr:cNvPr>
        <xdr:cNvSpPr txBox="1">
          <a:spLocks noChangeArrowheads="1"/>
        </xdr:cNvSpPr>
      </xdr:nvSpPr>
      <xdr:spPr bwMode="auto">
        <a:xfrm>
          <a:off x="15497175" y="171450"/>
          <a:ext cx="81248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6576" rIns="36576" bIns="0" anchor="t" upright="1"/>
        <a:lstStyle/>
        <a:p>
          <a:pPr algn="l" rtl="1">
            <a:defRPr sz="1000"/>
          </a:pPr>
          <a:r>
            <a:rPr lang="en-US" sz="1900" b="1" i="1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(Áp dụng từ </a:t>
          </a:r>
          <a:r>
            <a:rPr lang="vi-VN" sz="1900" b="1" i="1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ngày </a:t>
          </a:r>
          <a:r>
            <a:rPr lang="en-US" sz="1900" b="1" i="1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7</a:t>
          </a:r>
          <a:r>
            <a:rPr lang="vi-VN" sz="1900" b="1" i="1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en-US" sz="1900" b="1" i="1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tháng 9</a:t>
          </a:r>
          <a:r>
            <a:rPr lang="vi-VN" sz="1900" b="1" i="1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en-US" sz="1900" b="1" i="1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năm 2026)</a:t>
          </a:r>
        </a:p>
      </xdr:txBody>
    </xdr:sp>
    <xdr:clientData/>
  </xdr:twoCellAnchor>
  <xdr:twoCellAnchor>
    <xdr:from>
      <xdr:col>0</xdr:col>
      <xdr:colOff>0</xdr:colOff>
      <xdr:row>0</xdr:row>
      <xdr:rowOff>133350</xdr:rowOff>
    </xdr:from>
    <xdr:to>
      <xdr:col>26</xdr:col>
      <xdr:colOff>717550</xdr:colOff>
      <xdr:row>1</xdr:row>
      <xdr:rowOff>155575</xdr:rowOff>
    </xdr:to>
    <xdr:sp macro="" textlink="">
      <xdr:nvSpPr>
        <xdr:cNvPr id="36393" name="Text Box 10188">
          <a:extLst>
            <a:ext uri="{FF2B5EF4-FFF2-40B4-BE49-F238E27FC236}">
              <a16:creationId xmlns:a16="http://schemas.microsoft.com/office/drawing/2014/main" xmlns="" id="{00000000-0008-0000-0000-0000298E0000}"/>
            </a:ext>
          </a:extLst>
        </xdr:cNvPr>
        <xdr:cNvSpPr txBox="1">
          <a:spLocks noChangeArrowheads="1"/>
        </xdr:cNvSpPr>
      </xdr:nvSpPr>
      <xdr:spPr bwMode="auto">
        <a:xfrm>
          <a:off x="0" y="133350"/>
          <a:ext cx="21986875" cy="603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64008" tIns="96012" rIns="0" bIns="0" anchor="t" upright="1"/>
        <a:lstStyle/>
        <a:p>
          <a:pPr algn="ctr" rtl="1">
            <a:defRPr sz="1000"/>
          </a:pPr>
          <a:r>
            <a:rPr lang="en-US" sz="2600" b="1" i="0" strike="noStrike">
              <a:solidFill>
                <a:srgbClr val="000000"/>
              </a:solidFill>
              <a:latin typeface="Times New Roman"/>
              <a:cs typeface="Times New Roman"/>
            </a:rPr>
            <a:t>THỜI KHÓA BIỂU </a:t>
          </a:r>
          <a:r>
            <a:rPr lang="vi-VN" sz="2600" b="1" i="0" strike="noStrike">
              <a:solidFill>
                <a:srgbClr val="000000"/>
              </a:solidFill>
              <a:latin typeface="Times New Roman"/>
              <a:cs typeface="Times New Roman"/>
            </a:rPr>
            <a:t>CA SÁNG</a:t>
          </a:r>
          <a:r>
            <a:rPr lang="en-US" sz="2600" b="1" i="0" strike="noStrike">
              <a:solidFill>
                <a:srgbClr val="000000"/>
              </a:solidFill>
              <a:latin typeface="Times New Roman"/>
              <a:cs typeface="Times New Roman"/>
            </a:rPr>
            <a:t> NĂM HỌC 2026</a:t>
          </a:r>
          <a:r>
            <a:rPr lang="en-US" sz="26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-</a:t>
          </a:r>
          <a:r>
            <a:rPr lang="en-US" sz="2600" b="1" i="0" strike="noStrike">
              <a:solidFill>
                <a:srgbClr val="000000"/>
              </a:solidFill>
              <a:latin typeface="Times New Roman"/>
              <a:cs typeface="Times New Roman"/>
            </a:rPr>
            <a:t> 2027</a:t>
          </a:r>
        </a:p>
      </xdr:txBody>
    </xdr:sp>
    <xdr:clientData/>
  </xdr:twoCellAnchor>
  <xdr:twoCellAnchor>
    <xdr:from>
      <xdr:col>32</xdr:col>
      <xdr:colOff>182666</xdr:colOff>
      <xdr:row>0</xdr:row>
      <xdr:rowOff>35260</xdr:rowOff>
    </xdr:from>
    <xdr:to>
      <xdr:col>34</xdr:col>
      <xdr:colOff>213532</xdr:colOff>
      <xdr:row>0</xdr:row>
      <xdr:rowOff>557287</xdr:rowOff>
    </xdr:to>
    <xdr:sp macro="" textlink="">
      <xdr:nvSpPr>
        <xdr:cNvPr id="36609" name="Oval 10345">
          <a:extLst>
            <a:ext uri="{FF2B5EF4-FFF2-40B4-BE49-F238E27FC236}">
              <a16:creationId xmlns:a16="http://schemas.microsoft.com/office/drawing/2014/main" xmlns="" id="{00000000-0008-0000-0000-0000018F0000}"/>
            </a:ext>
          </a:extLst>
        </xdr:cNvPr>
        <xdr:cNvSpPr>
          <a:spLocks noChangeArrowheads="1"/>
        </xdr:cNvSpPr>
      </xdr:nvSpPr>
      <xdr:spPr bwMode="auto">
        <a:xfrm>
          <a:off x="31005138" y="35260"/>
          <a:ext cx="2456709" cy="522027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0" tIns="0" rIns="0" bIns="0" anchor="t" upright="1"/>
        <a:lstStyle/>
        <a:p>
          <a:pPr algn="ctr" rtl="1">
            <a:defRPr sz="1000"/>
          </a:pPr>
          <a:r>
            <a:rPr lang="en-US" sz="2000" b="1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SỐ 1</a:t>
          </a:r>
        </a:p>
        <a:p>
          <a:pPr algn="ctr" rtl="1">
            <a:defRPr sz="1000"/>
          </a:pPr>
          <a:endParaRPr lang="en-US" sz="2000" b="1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657225</xdr:colOff>
      <xdr:row>1</xdr:row>
      <xdr:rowOff>28575</xdr:rowOff>
    </xdr:to>
    <xdr:pic>
      <xdr:nvPicPr>
        <xdr:cNvPr id="10938" name="Picture 11011" descr="logo_trong">
          <a:extLst>
            <a:ext uri="{FF2B5EF4-FFF2-40B4-BE49-F238E27FC236}">
              <a16:creationId xmlns:a16="http://schemas.microsoft.com/office/drawing/2014/main" xmlns="" id="{00000000-0008-0000-0000-0000B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57225" cy="599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153440</xdr:rowOff>
    </xdr:from>
    <xdr:to>
      <xdr:col>5</xdr:col>
      <xdr:colOff>219963</xdr:colOff>
      <xdr:row>1</xdr:row>
      <xdr:rowOff>80818</xdr:rowOff>
    </xdr:to>
    <xdr:sp macro="" textlink="">
      <xdr:nvSpPr>
        <xdr:cNvPr id="11" name="Text Box 10193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0" y="153440"/>
          <a:ext cx="3845236" cy="504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36576" bIns="0" anchor="t" upright="1"/>
        <a:lstStyle/>
        <a:p>
          <a:pPr algn="ctr" rtl="1">
            <a:lnSpc>
              <a:spcPts val="1300"/>
            </a:lnSpc>
            <a:defRPr sz="1000"/>
          </a:pPr>
          <a:r>
            <a:rPr lang="en-US" sz="1200" b="1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Trường</a:t>
          </a:r>
          <a:r>
            <a:rPr lang="en-US" sz="1200" b="1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THCS Giảng Võ - Điểm trường chính</a:t>
          </a:r>
          <a:endParaRPr lang="en-US" sz="1200" b="1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222527</xdr:colOff>
      <xdr:row>0</xdr:row>
      <xdr:rowOff>104610</xdr:rowOff>
    </xdr:from>
    <xdr:to>
      <xdr:col>47</xdr:col>
      <xdr:colOff>762000</xdr:colOff>
      <xdr:row>0</xdr:row>
      <xdr:rowOff>447510</xdr:rowOff>
    </xdr:to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xmlns="" id="{6FFE75AE-E8C1-46A4-BA9C-4DD6234D80D2}"/>
            </a:ext>
          </a:extLst>
        </xdr:cNvPr>
        <xdr:cNvSpPr txBox="1">
          <a:spLocks noChangeArrowheads="1"/>
        </xdr:cNvSpPr>
      </xdr:nvSpPr>
      <xdr:spPr bwMode="auto">
        <a:xfrm>
          <a:off x="22279252" y="104610"/>
          <a:ext cx="8432523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6576" rIns="36576" bIns="0" anchor="t" upright="1"/>
        <a:lstStyle/>
        <a:p>
          <a:pPr algn="ctr" rtl="1">
            <a:defRPr sz="1000"/>
          </a:pPr>
          <a:r>
            <a:rPr lang="en-US" sz="1900" b="1" i="1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(Áp dụng từ ngày 7</a:t>
          </a:r>
          <a:r>
            <a:rPr lang="en-US" sz="1900" b="1" i="1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en-US" sz="1900" b="1" i="1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tháng 9 năm 2026 )</a:t>
          </a:r>
        </a:p>
      </xdr:txBody>
    </xdr:sp>
    <xdr:clientData/>
  </xdr:twoCellAnchor>
  <xdr:twoCellAnchor>
    <xdr:from>
      <xdr:col>10</xdr:col>
      <xdr:colOff>234950</xdr:colOff>
      <xdr:row>0</xdr:row>
      <xdr:rowOff>28575</xdr:rowOff>
    </xdr:from>
    <xdr:to>
      <xdr:col>39</xdr:col>
      <xdr:colOff>677395</xdr:colOff>
      <xdr:row>1</xdr:row>
      <xdr:rowOff>378772</xdr:rowOff>
    </xdr:to>
    <xdr:sp macro="" textlink="">
      <xdr:nvSpPr>
        <xdr:cNvPr id="3" name="Text Box 10188">
          <a:extLst>
            <a:ext uri="{FF2B5EF4-FFF2-40B4-BE49-F238E27FC236}">
              <a16:creationId xmlns:a16="http://schemas.microsoft.com/office/drawing/2014/main" xmlns="" id="{8D150F05-797C-4748-B6D9-C158854A512B}"/>
            </a:ext>
          </a:extLst>
        </xdr:cNvPr>
        <xdr:cNvSpPr txBox="1">
          <a:spLocks noChangeArrowheads="1"/>
        </xdr:cNvSpPr>
      </xdr:nvSpPr>
      <xdr:spPr bwMode="auto">
        <a:xfrm>
          <a:off x="10060739" y="28575"/>
          <a:ext cx="28549551" cy="7289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64008" tIns="96012" rIns="0" bIns="0" anchor="ctr" upright="1"/>
        <a:lstStyle/>
        <a:p>
          <a:pPr algn="ctr" rtl="1">
            <a:defRPr sz="1000"/>
          </a:pPr>
          <a:r>
            <a:rPr lang="en-US" sz="2600" b="1" i="0" strike="noStrike">
              <a:solidFill>
                <a:srgbClr val="000000"/>
              </a:solidFill>
              <a:latin typeface="Times New Roman"/>
              <a:cs typeface="Times New Roman"/>
            </a:rPr>
            <a:t>THỜI KHÓA BIỂU </a:t>
          </a:r>
          <a:r>
            <a:rPr lang="vi-VN" sz="2600" b="1" i="0" strike="noStrike">
              <a:solidFill>
                <a:srgbClr val="000000"/>
              </a:solidFill>
              <a:latin typeface="Times New Roman"/>
              <a:cs typeface="Times New Roman"/>
            </a:rPr>
            <a:t>CA</a:t>
          </a:r>
          <a:r>
            <a:rPr lang="en-GB" sz="26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CHIỀU</a:t>
          </a:r>
          <a:r>
            <a:rPr lang="en-US" sz="2600" b="1" i="0" strike="noStrike">
              <a:solidFill>
                <a:srgbClr val="000000"/>
              </a:solidFill>
              <a:latin typeface="Times New Roman"/>
              <a:cs typeface="Times New Roman"/>
            </a:rPr>
            <a:t> NĂM HỌC 2026</a:t>
          </a:r>
          <a:r>
            <a:rPr lang="en-US" sz="26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-</a:t>
          </a:r>
          <a:r>
            <a:rPr lang="en-US" sz="2600" b="1" i="0" strike="noStrike">
              <a:solidFill>
                <a:srgbClr val="000000"/>
              </a:solidFill>
              <a:latin typeface="Times New Roman"/>
              <a:cs typeface="Times New Roman"/>
            </a:rPr>
            <a:t> 2027</a:t>
          </a:r>
        </a:p>
      </xdr:txBody>
    </xdr:sp>
    <xdr:clientData/>
  </xdr:twoCellAnchor>
  <xdr:twoCellAnchor>
    <xdr:from>
      <xdr:col>36</xdr:col>
      <xdr:colOff>304082</xdr:colOff>
      <xdr:row>0</xdr:row>
      <xdr:rowOff>44008</xdr:rowOff>
    </xdr:from>
    <xdr:to>
      <xdr:col>38</xdr:col>
      <xdr:colOff>334950</xdr:colOff>
      <xdr:row>0</xdr:row>
      <xdr:rowOff>566035</xdr:rowOff>
    </xdr:to>
    <xdr:sp macro="" textlink="">
      <xdr:nvSpPr>
        <xdr:cNvPr id="4" name="Oval 10345">
          <a:extLst>
            <a:ext uri="{FF2B5EF4-FFF2-40B4-BE49-F238E27FC236}">
              <a16:creationId xmlns:a16="http://schemas.microsoft.com/office/drawing/2014/main" xmlns="" id="{37247779-388A-4D24-8179-9E157F0383B0}"/>
            </a:ext>
          </a:extLst>
        </xdr:cNvPr>
        <xdr:cNvSpPr>
          <a:spLocks noChangeArrowheads="1"/>
        </xdr:cNvSpPr>
      </xdr:nvSpPr>
      <xdr:spPr bwMode="auto">
        <a:xfrm>
          <a:off x="21528957" y="44008"/>
          <a:ext cx="1694568" cy="522027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0" tIns="0" rIns="0" bIns="0" anchor="t" upright="1"/>
        <a:lstStyle/>
        <a:p>
          <a:pPr algn="ctr" rtl="1">
            <a:defRPr sz="1000"/>
          </a:pPr>
          <a:r>
            <a:rPr lang="en-US" sz="2000" b="1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SỐ 1</a:t>
          </a:r>
          <a:endParaRPr lang="en-US" sz="2000" b="1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523596</xdr:colOff>
      <xdr:row>2</xdr:row>
      <xdr:rowOff>45329</xdr:rowOff>
    </xdr:to>
    <xdr:pic>
      <xdr:nvPicPr>
        <xdr:cNvPr id="5" name="Picture 11011" descr="logo_trong">
          <a:extLst>
            <a:ext uri="{FF2B5EF4-FFF2-40B4-BE49-F238E27FC236}">
              <a16:creationId xmlns:a16="http://schemas.microsoft.com/office/drawing/2014/main" xmlns="" id="{30215BD1-15DA-4D8D-8AE1-3566AAB68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23596" cy="814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678603</xdr:colOff>
      <xdr:row>0</xdr:row>
      <xdr:rowOff>49531</xdr:rowOff>
    </xdr:from>
    <xdr:to>
      <xdr:col>5</xdr:col>
      <xdr:colOff>898566</xdr:colOff>
      <xdr:row>2</xdr:row>
      <xdr:rowOff>3516</xdr:rowOff>
    </xdr:to>
    <xdr:sp macro="" textlink="">
      <xdr:nvSpPr>
        <xdr:cNvPr id="6" name="Text Box 10193">
          <a:extLst>
            <a:ext uri="{FF2B5EF4-FFF2-40B4-BE49-F238E27FC236}">
              <a16:creationId xmlns:a16="http://schemas.microsoft.com/office/drawing/2014/main" xmlns="" id="{49AFC365-2E0C-44FC-92C7-D73E034D5951}"/>
            </a:ext>
          </a:extLst>
        </xdr:cNvPr>
        <xdr:cNvSpPr txBox="1">
          <a:spLocks noChangeArrowheads="1"/>
        </xdr:cNvSpPr>
      </xdr:nvSpPr>
      <xdr:spPr bwMode="auto">
        <a:xfrm>
          <a:off x="678603" y="49531"/>
          <a:ext cx="3909313" cy="7604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36576" bIns="0" anchor="t" upright="1"/>
        <a:lstStyle/>
        <a:p>
          <a:pPr algn="ctr" rtl="1">
            <a:lnSpc>
              <a:spcPts val="1300"/>
            </a:lnSpc>
            <a:defRPr sz="1000"/>
          </a:pPr>
          <a:endParaRPr lang="en-US" sz="1200" b="1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1">
            <a:lnSpc>
              <a:spcPts val="1300"/>
            </a:lnSpc>
            <a:defRPr sz="1000"/>
          </a:pPr>
          <a:r>
            <a:rPr lang="en-US" sz="1200" b="1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Trường</a:t>
          </a:r>
          <a:r>
            <a:rPr lang="en-US" sz="1200" b="1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THCS Giảng Võ - Điểm trường chính</a:t>
          </a:r>
          <a:endParaRPr lang="en-US" sz="1200" b="1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G%20ANH%20LAPTOP\Documents\Zalo%20Received%20Files\TKB%20S&#7888;%203%20-%20KH&#7888;I%20S&#193;NG_TH&#7920;C%20HI&#7878;N%20T&#7914;%202.12.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KB SÁNG"/>
      <sheetName val="gv"/>
      <sheetName val="các lớp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W130"/>
  <sheetViews>
    <sheetView view="pageBreakPreview" zoomScale="104" zoomScaleNormal="100" zoomScaleSheetLayoutView="104" workbookViewId="0">
      <pane xSplit="3" ySplit="3" topLeftCell="D43" activePane="bottomRight" state="frozen"/>
      <selection activeCell="B71" sqref="B71:B72"/>
      <selection pane="topRight" activeCell="B71" sqref="B71:B72"/>
      <selection pane="bottomLeft" activeCell="B71" sqref="B71:B72"/>
      <selection pane="bottomRight" activeCell="F47" sqref="F47"/>
    </sheetView>
  </sheetViews>
  <sheetFormatPr defaultColWidth="11.25" defaultRowHeight="13" outlineLevelCol="1"/>
  <cols>
    <col min="1" max="1" width="16.625" style="27" customWidth="1"/>
    <col min="2" max="2" width="8.625" style="27" customWidth="1"/>
    <col min="3" max="3" width="18.25" style="27" customWidth="1"/>
    <col min="4" max="8" width="16.75" style="27" customWidth="1"/>
    <col min="9" max="9" width="16.75" style="29" customWidth="1"/>
    <col min="10" max="36" width="16.75" style="29" customWidth="1" outlineLevel="1"/>
    <col min="37" max="49" width="16.75" style="9" customWidth="1" outlineLevel="1"/>
    <col min="50" max="16384" width="11.25" style="8"/>
  </cols>
  <sheetData>
    <row r="1" spans="1:49" ht="45.75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</row>
    <row r="2" spans="1:49" ht="18" customHeight="1" thickBot="1">
      <c r="A2" s="206"/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206"/>
      <c r="AF2" s="206"/>
      <c r="AG2" s="206"/>
      <c r="AH2" s="206"/>
      <c r="AI2" s="206"/>
      <c r="AJ2" s="206"/>
      <c r="AK2" s="206"/>
      <c r="AL2" s="206"/>
      <c r="AM2" s="206"/>
      <c r="AN2" s="206"/>
      <c r="AO2" s="206"/>
      <c r="AP2" s="206"/>
      <c r="AQ2" s="206"/>
      <c r="AR2" s="206"/>
      <c r="AS2" s="206"/>
      <c r="AT2" s="206"/>
      <c r="AU2" s="206"/>
      <c r="AV2" s="206"/>
      <c r="AW2" s="206"/>
    </row>
    <row r="3" spans="1:49" s="9" customFormat="1" ht="18.75" customHeight="1" thickBot="1">
      <c r="A3" s="64" t="s">
        <v>0</v>
      </c>
      <c r="B3" s="65" t="s">
        <v>1</v>
      </c>
      <c r="C3" s="66" t="s">
        <v>39</v>
      </c>
      <c r="D3" s="67" t="s">
        <v>189</v>
      </c>
      <c r="E3" s="67" t="s">
        <v>69</v>
      </c>
      <c r="F3" s="67" t="s">
        <v>70</v>
      </c>
      <c r="G3" s="67" t="s">
        <v>71</v>
      </c>
      <c r="H3" s="67" t="s">
        <v>72</v>
      </c>
      <c r="I3" s="67" t="s">
        <v>73</v>
      </c>
      <c r="J3" s="67" t="s">
        <v>74</v>
      </c>
      <c r="K3" s="67" t="s">
        <v>75</v>
      </c>
      <c r="L3" s="67" t="s">
        <v>76</v>
      </c>
      <c r="M3" s="67" t="s">
        <v>77</v>
      </c>
      <c r="N3" s="67" t="s">
        <v>40</v>
      </c>
      <c r="O3" s="67" t="s">
        <v>41</v>
      </c>
      <c r="P3" s="67" t="s">
        <v>42</v>
      </c>
      <c r="Q3" s="67" t="s">
        <v>182</v>
      </c>
      <c r="R3" s="67" t="s">
        <v>183</v>
      </c>
      <c r="S3" s="67" t="s">
        <v>188</v>
      </c>
      <c r="T3" s="67" t="s">
        <v>78</v>
      </c>
      <c r="U3" s="67" t="s">
        <v>43</v>
      </c>
      <c r="V3" s="67" t="s">
        <v>44</v>
      </c>
      <c r="W3" s="67" t="s">
        <v>45</v>
      </c>
      <c r="X3" s="67" t="s">
        <v>46</v>
      </c>
      <c r="Y3" s="67" t="s">
        <v>47</v>
      </c>
      <c r="Z3" s="67" t="s">
        <v>48</v>
      </c>
      <c r="AA3" s="67" t="s">
        <v>49</v>
      </c>
      <c r="AB3" s="67" t="s">
        <v>50</v>
      </c>
      <c r="AC3" s="67" t="s">
        <v>51</v>
      </c>
      <c r="AD3" s="67" t="s">
        <v>52</v>
      </c>
      <c r="AE3" s="67" t="s">
        <v>53</v>
      </c>
      <c r="AF3" s="67" t="s">
        <v>54</v>
      </c>
      <c r="AG3" s="67" t="s">
        <v>190</v>
      </c>
      <c r="AH3" s="67" t="s">
        <v>191</v>
      </c>
      <c r="AI3" s="67" t="s">
        <v>79</v>
      </c>
      <c r="AJ3" s="67" t="s">
        <v>153</v>
      </c>
      <c r="AK3" s="67" t="s">
        <v>154</v>
      </c>
      <c r="AL3" s="67" t="s">
        <v>155</v>
      </c>
      <c r="AM3" s="67" t="s">
        <v>156</v>
      </c>
      <c r="AN3" s="67" t="s">
        <v>157</v>
      </c>
      <c r="AO3" s="67" t="s">
        <v>158</v>
      </c>
      <c r="AP3" s="67" t="s">
        <v>159</v>
      </c>
      <c r="AQ3" s="67" t="s">
        <v>160</v>
      </c>
      <c r="AR3" s="67" t="s">
        <v>161</v>
      </c>
      <c r="AS3" s="67" t="s">
        <v>162</v>
      </c>
      <c r="AT3" s="67" t="s">
        <v>163</v>
      </c>
      <c r="AU3" s="67" t="s">
        <v>184</v>
      </c>
      <c r="AV3" s="67" t="s">
        <v>86</v>
      </c>
      <c r="AW3" s="68" t="s">
        <v>85</v>
      </c>
    </row>
    <row r="4" spans="1:49" ht="14.75" customHeight="1" thickTop="1">
      <c r="A4" s="195" t="s">
        <v>2</v>
      </c>
      <c r="B4" s="207">
        <v>1</v>
      </c>
      <c r="C4" s="201" t="s">
        <v>164</v>
      </c>
      <c r="D4" s="69" t="s">
        <v>241</v>
      </c>
      <c r="E4" s="69" t="s">
        <v>241</v>
      </c>
      <c r="F4" s="69" t="s">
        <v>241</v>
      </c>
      <c r="G4" s="69" t="s">
        <v>241</v>
      </c>
      <c r="H4" s="69" t="s">
        <v>241</v>
      </c>
      <c r="I4" s="69" t="s">
        <v>241</v>
      </c>
      <c r="J4" s="69" t="s">
        <v>241</v>
      </c>
      <c r="K4" s="69" t="s">
        <v>241</v>
      </c>
      <c r="L4" s="69" t="s">
        <v>241</v>
      </c>
      <c r="M4" s="69" t="s">
        <v>241</v>
      </c>
      <c r="N4" s="69" t="s">
        <v>241</v>
      </c>
      <c r="O4" s="69" t="s">
        <v>241</v>
      </c>
      <c r="P4" s="69" t="s">
        <v>241</v>
      </c>
      <c r="Q4" s="69" t="s">
        <v>241</v>
      </c>
      <c r="R4" s="69" t="s">
        <v>241</v>
      </c>
      <c r="S4" s="69" t="s">
        <v>241</v>
      </c>
      <c r="T4" s="69" t="s">
        <v>241</v>
      </c>
      <c r="U4" s="69" t="s">
        <v>235</v>
      </c>
      <c r="V4" s="69" t="s">
        <v>217</v>
      </c>
      <c r="W4" s="69" t="s">
        <v>217</v>
      </c>
      <c r="X4" s="69" t="s">
        <v>217</v>
      </c>
      <c r="Y4" s="69" t="s">
        <v>217</v>
      </c>
      <c r="Z4" s="69" t="s">
        <v>217</v>
      </c>
      <c r="AA4" s="69" t="s">
        <v>217</v>
      </c>
      <c r="AB4" s="69" t="s">
        <v>217</v>
      </c>
      <c r="AC4" s="69" t="s">
        <v>217</v>
      </c>
      <c r="AD4" s="69" t="s">
        <v>8</v>
      </c>
      <c r="AE4" s="69" t="s">
        <v>229</v>
      </c>
      <c r="AF4" s="69" t="s">
        <v>223</v>
      </c>
      <c r="AG4" s="69" t="s">
        <v>230</v>
      </c>
      <c r="AH4" s="69" t="s">
        <v>214</v>
      </c>
      <c r="AI4" s="69" t="s">
        <v>217</v>
      </c>
      <c r="AJ4" s="69" t="s">
        <v>241</v>
      </c>
      <c r="AK4" s="69" t="s">
        <v>241</v>
      </c>
      <c r="AL4" s="69" t="s">
        <v>241</v>
      </c>
      <c r="AM4" s="69" t="s">
        <v>241</v>
      </c>
      <c r="AN4" s="69" t="s">
        <v>241</v>
      </c>
      <c r="AO4" s="69" t="s">
        <v>241</v>
      </c>
      <c r="AP4" s="69" t="s">
        <v>241</v>
      </c>
      <c r="AQ4" s="69" t="s">
        <v>241</v>
      </c>
      <c r="AR4" s="69" t="s">
        <v>241</v>
      </c>
      <c r="AS4" s="69" t="s">
        <v>241</v>
      </c>
      <c r="AT4" s="69" t="s">
        <v>241</v>
      </c>
      <c r="AU4" s="69" t="s">
        <v>241</v>
      </c>
      <c r="AV4" s="69" t="s">
        <v>241</v>
      </c>
      <c r="AW4" s="69"/>
    </row>
    <row r="5" spans="1:49" ht="12.75" customHeight="1">
      <c r="A5" s="193"/>
      <c r="B5" s="204"/>
      <c r="C5" s="199"/>
      <c r="D5" s="70" t="s">
        <v>118</v>
      </c>
      <c r="E5" s="70" t="s">
        <v>127</v>
      </c>
      <c r="F5" s="70" t="s">
        <v>142</v>
      </c>
      <c r="G5" s="70" t="s">
        <v>125</v>
      </c>
      <c r="H5" s="70" t="s">
        <v>165</v>
      </c>
      <c r="I5" s="70" t="s">
        <v>144</v>
      </c>
      <c r="J5" s="70" t="s">
        <v>172</v>
      </c>
      <c r="K5" s="70" t="s">
        <v>128</v>
      </c>
      <c r="L5" s="70" t="s">
        <v>132</v>
      </c>
      <c r="M5" s="70" t="s">
        <v>207</v>
      </c>
      <c r="N5" s="70" t="s">
        <v>105</v>
      </c>
      <c r="O5" s="70" t="s">
        <v>197</v>
      </c>
      <c r="P5" s="70" t="s">
        <v>129</v>
      </c>
      <c r="Q5" s="70" t="s">
        <v>121</v>
      </c>
      <c r="R5" s="70" t="s">
        <v>123</v>
      </c>
      <c r="S5" s="70" t="s">
        <v>139</v>
      </c>
      <c r="T5" s="70" t="s">
        <v>103</v>
      </c>
      <c r="U5" s="70" t="s">
        <v>62</v>
      </c>
      <c r="V5" s="70" t="s">
        <v>168</v>
      </c>
      <c r="W5" s="70" t="s">
        <v>198</v>
      </c>
      <c r="X5" s="70" t="s">
        <v>239</v>
      </c>
      <c r="Y5" s="70" t="s">
        <v>186</v>
      </c>
      <c r="Z5" s="70" t="s">
        <v>112</v>
      </c>
      <c r="AA5" s="70" t="s">
        <v>143</v>
      </c>
      <c r="AB5" s="70" t="s">
        <v>170</v>
      </c>
      <c r="AC5" s="70" t="s">
        <v>167</v>
      </c>
      <c r="AD5" s="70" t="s">
        <v>203</v>
      </c>
      <c r="AE5" s="70" t="s">
        <v>222</v>
      </c>
      <c r="AF5" s="70" t="s">
        <v>102</v>
      </c>
      <c r="AG5" s="70" t="s">
        <v>89</v>
      </c>
      <c r="AH5" s="70" t="s">
        <v>104</v>
      </c>
      <c r="AI5" s="70" t="s">
        <v>134</v>
      </c>
      <c r="AJ5" s="70" t="s">
        <v>109</v>
      </c>
      <c r="AK5" s="70" t="s">
        <v>204</v>
      </c>
      <c r="AL5" s="70" t="s">
        <v>169</v>
      </c>
      <c r="AM5" s="70" t="s">
        <v>113</v>
      </c>
      <c r="AN5" s="70" t="s">
        <v>114</v>
      </c>
      <c r="AO5" s="70" t="s">
        <v>115</v>
      </c>
      <c r="AP5" s="70" t="s">
        <v>193</v>
      </c>
      <c r="AQ5" s="70" t="s">
        <v>110</v>
      </c>
      <c r="AR5" s="70" t="s">
        <v>111</v>
      </c>
      <c r="AS5" s="70" t="s">
        <v>116</v>
      </c>
      <c r="AT5" s="70" t="s">
        <v>93</v>
      </c>
      <c r="AU5" s="70" t="s">
        <v>180</v>
      </c>
      <c r="AV5" s="70" t="s">
        <v>179</v>
      </c>
      <c r="AW5" s="71"/>
    </row>
    <row r="6" spans="1:49" ht="13.5" customHeight="1">
      <c r="A6" s="193"/>
      <c r="B6" s="188">
        <v>2</v>
      </c>
      <c r="C6" s="198" t="s">
        <v>173</v>
      </c>
      <c r="D6" s="72" t="s">
        <v>227</v>
      </c>
      <c r="E6" s="72" t="s">
        <v>215</v>
      </c>
      <c r="F6" s="73" t="s">
        <v>8</v>
      </c>
      <c r="G6" s="72" t="s">
        <v>215</v>
      </c>
      <c r="H6" s="73" t="s">
        <v>213</v>
      </c>
      <c r="I6" s="72" t="s">
        <v>8</v>
      </c>
      <c r="J6" s="73" t="s">
        <v>213</v>
      </c>
      <c r="K6" s="72" t="s">
        <v>213</v>
      </c>
      <c r="L6" s="73" t="s">
        <v>216</v>
      </c>
      <c r="M6" s="72" t="s">
        <v>213</v>
      </c>
      <c r="N6" s="73" t="s">
        <v>213</v>
      </c>
      <c r="O6" s="72" t="s">
        <v>213</v>
      </c>
      <c r="P6" s="73" t="s">
        <v>8</v>
      </c>
      <c r="Q6" s="73" t="s">
        <v>213</v>
      </c>
      <c r="R6" s="73" t="s">
        <v>235</v>
      </c>
      <c r="S6" s="73" t="s">
        <v>213</v>
      </c>
      <c r="T6" s="72" t="s">
        <v>213</v>
      </c>
      <c r="U6" s="73" t="s">
        <v>8</v>
      </c>
      <c r="V6" s="72" t="s">
        <v>8</v>
      </c>
      <c r="W6" s="73" t="s">
        <v>213</v>
      </c>
      <c r="X6" s="72" t="s">
        <v>223</v>
      </c>
      <c r="Y6" s="73" t="s">
        <v>220</v>
      </c>
      <c r="Z6" s="72" t="s">
        <v>16</v>
      </c>
      <c r="AA6" s="73" t="s">
        <v>8</v>
      </c>
      <c r="AB6" s="72" t="s">
        <v>8</v>
      </c>
      <c r="AC6" s="73" t="s">
        <v>215</v>
      </c>
      <c r="AD6" s="72" t="s">
        <v>215</v>
      </c>
      <c r="AE6" s="73" t="s">
        <v>235</v>
      </c>
      <c r="AF6" s="73" t="s">
        <v>233</v>
      </c>
      <c r="AG6" s="73" t="s">
        <v>228</v>
      </c>
      <c r="AH6" s="72" t="s">
        <v>215</v>
      </c>
      <c r="AI6" s="73" t="s">
        <v>225</v>
      </c>
      <c r="AJ6" s="72" t="s">
        <v>8</v>
      </c>
      <c r="AK6" s="73" t="s">
        <v>229</v>
      </c>
      <c r="AL6" s="73" t="s">
        <v>212</v>
      </c>
      <c r="AM6" s="73" t="s">
        <v>223</v>
      </c>
      <c r="AN6" s="73" t="s">
        <v>213</v>
      </c>
      <c r="AO6" s="73" t="s">
        <v>213</v>
      </c>
      <c r="AP6" s="73" t="s">
        <v>228</v>
      </c>
      <c r="AQ6" s="72" t="s">
        <v>236</v>
      </c>
      <c r="AR6" s="73" t="s">
        <v>213</v>
      </c>
      <c r="AS6" s="73" t="s">
        <v>215</v>
      </c>
      <c r="AT6" s="73" t="s">
        <v>217</v>
      </c>
      <c r="AU6" s="72" t="s">
        <v>213</v>
      </c>
      <c r="AV6" s="73" t="s">
        <v>235</v>
      </c>
      <c r="AW6" s="74"/>
    </row>
    <row r="7" spans="1:49" ht="12.75" customHeight="1">
      <c r="A7" s="193"/>
      <c r="B7" s="189"/>
      <c r="C7" s="199"/>
      <c r="D7" s="70" t="s">
        <v>67</v>
      </c>
      <c r="E7" s="70" t="s">
        <v>139</v>
      </c>
      <c r="F7" s="70" t="s">
        <v>142</v>
      </c>
      <c r="G7" s="70" t="s">
        <v>125</v>
      </c>
      <c r="H7" s="70" t="s">
        <v>165</v>
      </c>
      <c r="I7" s="70" t="s">
        <v>144</v>
      </c>
      <c r="J7" s="70" t="s">
        <v>172</v>
      </c>
      <c r="K7" s="70" t="s">
        <v>128</v>
      </c>
      <c r="L7" s="70" t="s">
        <v>231</v>
      </c>
      <c r="M7" s="70" t="s">
        <v>193</v>
      </c>
      <c r="N7" s="70" t="s">
        <v>118</v>
      </c>
      <c r="O7" s="70" t="s">
        <v>197</v>
      </c>
      <c r="P7" s="70" t="s">
        <v>129</v>
      </c>
      <c r="Q7" s="70" t="s">
        <v>121</v>
      </c>
      <c r="R7" s="70" t="s">
        <v>65</v>
      </c>
      <c r="S7" s="70" t="s">
        <v>104</v>
      </c>
      <c r="T7" s="70" t="s">
        <v>103</v>
      </c>
      <c r="U7" s="70" t="s">
        <v>132</v>
      </c>
      <c r="V7" s="70" t="s">
        <v>256</v>
      </c>
      <c r="W7" s="70" t="s">
        <v>198</v>
      </c>
      <c r="X7" s="70" t="s">
        <v>102</v>
      </c>
      <c r="Y7" s="70" t="s">
        <v>108</v>
      </c>
      <c r="Z7" s="70" t="s">
        <v>168</v>
      </c>
      <c r="AA7" s="70" t="s">
        <v>143</v>
      </c>
      <c r="AB7" s="70" t="s">
        <v>170</v>
      </c>
      <c r="AC7" s="70" t="s">
        <v>167</v>
      </c>
      <c r="AD7" s="70" t="s">
        <v>124</v>
      </c>
      <c r="AE7" s="70" t="s">
        <v>64</v>
      </c>
      <c r="AF7" s="70" t="s">
        <v>63</v>
      </c>
      <c r="AG7" s="70" t="s">
        <v>119</v>
      </c>
      <c r="AH7" s="70" t="s">
        <v>206</v>
      </c>
      <c r="AI7" s="70" t="s">
        <v>134</v>
      </c>
      <c r="AJ7" s="70" t="s">
        <v>109</v>
      </c>
      <c r="AK7" s="70" t="s">
        <v>204</v>
      </c>
      <c r="AL7" s="70" t="s">
        <v>112</v>
      </c>
      <c r="AM7" s="70" t="s">
        <v>113</v>
      </c>
      <c r="AN7" s="70" t="s">
        <v>114</v>
      </c>
      <c r="AO7" s="70" t="s">
        <v>115</v>
      </c>
      <c r="AP7" s="70" t="s">
        <v>186</v>
      </c>
      <c r="AQ7" s="70" t="s">
        <v>59</v>
      </c>
      <c r="AR7" s="70" t="s">
        <v>111</v>
      </c>
      <c r="AS7" s="70" t="s">
        <v>116</v>
      </c>
      <c r="AT7" s="70" t="s">
        <v>93</v>
      </c>
      <c r="AU7" s="70" t="s">
        <v>180</v>
      </c>
      <c r="AV7" s="70" t="s">
        <v>62</v>
      </c>
      <c r="AW7" s="71"/>
    </row>
    <row r="8" spans="1:49" ht="13.5" customHeight="1">
      <c r="A8" s="193"/>
      <c r="B8" s="188">
        <v>3</v>
      </c>
      <c r="C8" s="198" t="s">
        <v>175</v>
      </c>
      <c r="D8" s="72" t="s">
        <v>216</v>
      </c>
      <c r="E8" s="72" t="s">
        <v>235</v>
      </c>
      <c r="F8" s="73" t="s">
        <v>216</v>
      </c>
      <c r="G8" s="72" t="s">
        <v>8</v>
      </c>
      <c r="H8" s="73" t="s">
        <v>8</v>
      </c>
      <c r="I8" s="72" t="s">
        <v>227</v>
      </c>
      <c r="J8" s="73" t="s">
        <v>235</v>
      </c>
      <c r="K8" s="72" t="s">
        <v>213</v>
      </c>
      <c r="L8" s="73" t="s">
        <v>215</v>
      </c>
      <c r="M8" s="72" t="s">
        <v>220</v>
      </c>
      <c r="N8" s="73" t="s">
        <v>216</v>
      </c>
      <c r="O8" s="72" t="s">
        <v>8</v>
      </c>
      <c r="P8" s="73" t="s">
        <v>8</v>
      </c>
      <c r="Q8" s="73" t="s">
        <v>216</v>
      </c>
      <c r="R8" s="73" t="s">
        <v>213</v>
      </c>
      <c r="S8" s="73" t="s">
        <v>220</v>
      </c>
      <c r="T8" s="72" t="s">
        <v>221</v>
      </c>
      <c r="U8" s="73" t="s">
        <v>8</v>
      </c>
      <c r="V8" s="72" t="s">
        <v>229</v>
      </c>
      <c r="W8" s="73" t="s">
        <v>215</v>
      </c>
      <c r="X8" s="72" t="s">
        <v>233</v>
      </c>
      <c r="Y8" s="73" t="s">
        <v>215</v>
      </c>
      <c r="Z8" s="72" t="s">
        <v>213</v>
      </c>
      <c r="AA8" s="73" t="s">
        <v>214</v>
      </c>
      <c r="AB8" s="72" t="s">
        <v>230</v>
      </c>
      <c r="AC8" s="73" t="s">
        <v>213</v>
      </c>
      <c r="AD8" s="72" t="s">
        <v>235</v>
      </c>
      <c r="AE8" s="73" t="s">
        <v>217</v>
      </c>
      <c r="AF8" s="73" t="s">
        <v>213</v>
      </c>
      <c r="AG8" s="73" t="s">
        <v>235</v>
      </c>
      <c r="AH8" s="72" t="s">
        <v>213</v>
      </c>
      <c r="AI8" s="73" t="s">
        <v>225</v>
      </c>
      <c r="AJ8" s="72" t="s">
        <v>214</v>
      </c>
      <c r="AK8" s="73" t="s">
        <v>220</v>
      </c>
      <c r="AL8" s="73" t="s">
        <v>8</v>
      </c>
      <c r="AM8" s="73" t="s">
        <v>228</v>
      </c>
      <c r="AN8" s="73" t="s">
        <v>212</v>
      </c>
      <c r="AO8" s="73" t="s">
        <v>213</v>
      </c>
      <c r="AP8" s="73" t="s">
        <v>213</v>
      </c>
      <c r="AQ8" s="72" t="s">
        <v>8</v>
      </c>
      <c r="AR8" s="73" t="s">
        <v>214</v>
      </c>
      <c r="AS8" s="73" t="s">
        <v>228</v>
      </c>
      <c r="AT8" s="73" t="s">
        <v>229</v>
      </c>
      <c r="AU8" s="72" t="s">
        <v>236</v>
      </c>
      <c r="AV8" s="73" t="s">
        <v>214</v>
      </c>
      <c r="AW8" s="74"/>
    </row>
    <row r="9" spans="1:49" ht="12.75" customHeight="1">
      <c r="A9" s="193"/>
      <c r="B9" s="189"/>
      <c r="C9" s="199"/>
      <c r="D9" s="70" t="s">
        <v>119</v>
      </c>
      <c r="E9" s="70" t="s">
        <v>65</v>
      </c>
      <c r="F9" s="70" t="s">
        <v>93</v>
      </c>
      <c r="G9" s="70" t="s">
        <v>143</v>
      </c>
      <c r="H9" s="70" t="s">
        <v>256</v>
      </c>
      <c r="I9" s="70" t="s">
        <v>67</v>
      </c>
      <c r="J9" s="70" t="s">
        <v>66</v>
      </c>
      <c r="K9" s="70" t="s">
        <v>128</v>
      </c>
      <c r="L9" s="70" t="s">
        <v>125</v>
      </c>
      <c r="M9" s="70" t="s">
        <v>108</v>
      </c>
      <c r="N9" s="70" t="s">
        <v>105</v>
      </c>
      <c r="O9" s="70" t="s">
        <v>203</v>
      </c>
      <c r="P9" s="70" t="s">
        <v>129</v>
      </c>
      <c r="Q9" s="70" t="s">
        <v>169</v>
      </c>
      <c r="R9" s="70" t="s">
        <v>123</v>
      </c>
      <c r="S9" s="70" t="s">
        <v>131</v>
      </c>
      <c r="T9" s="70" t="s">
        <v>239</v>
      </c>
      <c r="U9" s="70" t="s">
        <v>132</v>
      </c>
      <c r="V9" s="70" t="s">
        <v>204</v>
      </c>
      <c r="W9" s="70" t="s">
        <v>167</v>
      </c>
      <c r="X9" s="70" t="s">
        <v>63</v>
      </c>
      <c r="Y9" s="70" t="s">
        <v>207</v>
      </c>
      <c r="Z9" s="70" t="s">
        <v>180</v>
      </c>
      <c r="AA9" s="70" t="s">
        <v>104</v>
      </c>
      <c r="AB9" s="70" t="s">
        <v>89</v>
      </c>
      <c r="AC9" s="70" t="s">
        <v>168</v>
      </c>
      <c r="AD9" s="70" t="s">
        <v>61</v>
      </c>
      <c r="AE9" s="70" t="s">
        <v>171</v>
      </c>
      <c r="AF9" s="70" t="s">
        <v>172</v>
      </c>
      <c r="AG9" s="70" t="s">
        <v>62</v>
      </c>
      <c r="AH9" s="70" t="s">
        <v>165</v>
      </c>
      <c r="AI9" s="70" t="s">
        <v>134</v>
      </c>
      <c r="AJ9" s="70" t="s">
        <v>127</v>
      </c>
      <c r="AK9" s="70" t="s">
        <v>103</v>
      </c>
      <c r="AL9" s="70" t="s">
        <v>112</v>
      </c>
      <c r="AM9" s="70" t="s">
        <v>186</v>
      </c>
      <c r="AN9" s="70" t="s">
        <v>145</v>
      </c>
      <c r="AO9" s="70" t="s">
        <v>115</v>
      </c>
      <c r="AP9" s="70" t="s">
        <v>193</v>
      </c>
      <c r="AQ9" s="70" t="s">
        <v>109</v>
      </c>
      <c r="AR9" s="70" t="s">
        <v>111</v>
      </c>
      <c r="AS9" s="70" t="s">
        <v>231</v>
      </c>
      <c r="AT9" s="70" t="s">
        <v>222</v>
      </c>
      <c r="AU9" s="70" t="s">
        <v>59</v>
      </c>
      <c r="AV9" s="70" t="s">
        <v>174</v>
      </c>
      <c r="AW9" s="71"/>
    </row>
    <row r="10" spans="1:49" ht="13.5" customHeight="1">
      <c r="A10" s="193"/>
      <c r="B10" s="188">
        <v>4</v>
      </c>
      <c r="C10" s="198" t="s">
        <v>177</v>
      </c>
      <c r="D10" s="72" t="s">
        <v>220</v>
      </c>
      <c r="E10" s="72" t="s">
        <v>213</v>
      </c>
      <c r="F10" s="73" t="s">
        <v>227</v>
      </c>
      <c r="G10" s="72" t="s">
        <v>8</v>
      </c>
      <c r="H10" s="73" t="s">
        <v>8</v>
      </c>
      <c r="I10" s="72" t="s">
        <v>235</v>
      </c>
      <c r="J10" s="73" t="s">
        <v>8</v>
      </c>
      <c r="K10" s="72" t="s">
        <v>8</v>
      </c>
      <c r="L10" s="73" t="s">
        <v>213</v>
      </c>
      <c r="M10" s="72" t="s">
        <v>216</v>
      </c>
      <c r="N10" s="73" t="s">
        <v>216</v>
      </c>
      <c r="O10" s="72" t="s">
        <v>236</v>
      </c>
      <c r="P10" s="73" t="s">
        <v>235</v>
      </c>
      <c r="Q10" s="73" t="s">
        <v>216</v>
      </c>
      <c r="R10" s="73" t="s">
        <v>213</v>
      </c>
      <c r="S10" s="73" t="s">
        <v>215</v>
      </c>
      <c r="T10" s="72" t="s">
        <v>216</v>
      </c>
      <c r="U10" s="73" t="s">
        <v>214</v>
      </c>
      <c r="V10" s="72" t="s">
        <v>215</v>
      </c>
      <c r="W10" s="73" t="s">
        <v>215</v>
      </c>
      <c r="X10" s="72" t="s">
        <v>215</v>
      </c>
      <c r="Y10" s="73" t="s">
        <v>235</v>
      </c>
      <c r="Z10" s="72" t="s">
        <v>213</v>
      </c>
      <c r="AA10" s="73" t="s">
        <v>235</v>
      </c>
      <c r="AB10" s="72" t="s">
        <v>215</v>
      </c>
      <c r="AC10" s="73" t="s">
        <v>213</v>
      </c>
      <c r="AD10" s="72" t="s">
        <v>213</v>
      </c>
      <c r="AE10" s="73" t="s">
        <v>213</v>
      </c>
      <c r="AF10" s="73" t="s">
        <v>213</v>
      </c>
      <c r="AG10" s="73" t="s">
        <v>213</v>
      </c>
      <c r="AH10" s="72" t="s">
        <v>217</v>
      </c>
      <c r="AI10" s="73" t="s">
        <v>228</v>
      </c>
      <c r="AJ10" s="72" t="s">
        <v>230</v>
      </c>
      <c r="AK10" s="73" t="s">
        <v>8</v>
      </c>
      <c r="AL10" s="73" t="s">
        <v>221</v>
      </c>
      <c r="AM10" s="73" t="s">
        <v>235</v>
      </c>
      <c r="AN10" s="73" t="s">
        <v>228</v>
      </c>
      <c r="AO10" s="73" t="s">
        <v>229</v>
      </c>
      <c r="AP10" s="73" t="s">
        <v>213</v>
      </c>
      <c r="AQ10" s="72" t="s">
        <v>213</v>
      </c>
      <c r="AR10" s="73" t="s">
        <v>8</v>
      </c>
      <c r="AS10" s="73" t="s">
        <v>213</v>
      </c>
      <c r="AT10" s="73" t="s">
        <v>8</v>
      </c>
      <c r="AU10" s="72" t="s">
        <v>212</v>
      </c>
      <c r="AV10" s="73" t="s">
        <v>213</v>
      </c>
      <c r="AW10" s="74"/>
    </row>
    <row r="11" spans="1:49" ht="12.75" customHeight="1">
      <c r="A11" s="193"/>
      <c r="B11" s="189"/>
      <c r="C11" s="199"/>
      <c r="D11" s="70" t="s">
        <v>131</v>
      </c>
      <c r="E11" s="70" t="s">
        <v>127</v>
      </c>
      <c r="F11" s="70" t="s">
        <v>67</v>
      </c>
      <c r="G11" s="70" t="s">
        <v>143</v>
      </c>
      <c r="H11" s="70" t="s">
        <v>256</v>
      </c>
      <c r="I11" s="70" t="s">
        <v>65</v>
      </c>
      <c r="J11" s="70" t="s">
        <v>132</v>
      </c>
      <c r="K11" s="70" t="s">
        <v>113</v>
      </c>
      <c r="L11" s="70" t="s">
        <v>103</v>
      </c>
      <c r="M11" s="70" t="s">
        <v>89</v>
      </c>
      <c r="N11" s="70" t="s">
        <v>105</v>
      </c>
      <c r="O11" s="70" t="s">
        <v>59</v>
      </c>
      <c r="P11" s="70" t="s">
        <v>66</v>
      </c>
      <c r="Q11" s="70" t="s">
        <v>169</v>
      </c>
      <c r="R11" s="70" t="s">
        <v>123</v>
      </c>
      <c r="S11" s="70" t="s">
        <v>139</v>
      </c>
      <c r="T11" s="70" t="s">
        <v>93</v>
      </c>
      <c r="U11" s="70" t="s">
        <v>104</v>
      </c>
      <c r="V11" s="70" t="s">
        <v>207</v>
      </c>
      <c r="W11" s="70" t="s">
        <v>167</v>
      </c>
      <c r="X11" s="70" t="s">
        <v>206</v>
      </c>
      <c r="Y11" s="70" t="s">
        <v>64</v>
      </c>
      <c r="Z11" s="70" t="s">
        <v>180</v>
      </c>
      <c r="AA11" s="70" t="s">
        <v>61</v>
      </c>
      <c r="AB11" s="70" t="s">
        <v>171</v>
      </c>
      <c r="AC11" s="70" t="s">
        <v>168</v>
      </c>
      <c r="AD11" s="70" t="s">
        <v>194</v>
      </c>
      <c r="AE11" s="70" t="s">
        <v>165</v>
      </c>
      <c r="AF11" s="70" t="s">
        <v>172</v>
      </c>
      <c r="AG11" s="70" t="s">
        <v>115</v>
      </c>
      <c r="AH11" s="70" t="s">
        <v>119</v>
      </c>
      <c r="AI11" s="70" t="s">
        <v>186</v>
      </c>
      <c r="AJ11" s="70" t="s">
        <v>133</v>
      </c>
      <c r="AK11" s="70" t="s">
        <v>142</v>
      </c>
      <c r="AL11" s="70" t="s">
        <v>239</v>
      </c>
      <c r="AM11" s="70" t="s">
        <v>62</v>
      </c>
      <c r="AN11" s="70" t="s">
        <v>231</v>
      </c>
      <c r="AO11" s="70" t="s">
        <v>222</v>
      </c>
      <c r="AP11" s="70" t="s">
        <v>193</v>
      </c>
      <c r="AQ11" s="70" t="s">
        <v>111</v>
      </c>
      <c r="AR11" s="70" t="s">
        <v>144</v>
      </c>
      <c r="AS11" s="70" t="s">
        <v>114</v>
      </c>
      <c r="AT11" s="70" t="s">
        <v>170</v>
      </c>
      <c r="AU11" s="70" t="s">
        <v>145</v>
      </c>
      <c r="AV11" s="70" t="s">
        <v>174</v>
      </c>
      <c r="AW11" s="71"/>
    </row>
    <row r="12" spans="1:49" ht="13.5" customHeight="1">
      <c r="A12" s="193"/>
      <c r="B12" s="188">
        <v>5</v>
      </c>
      <c r="C12" s="198" t="s">
        <v>178</v>
      </c>
      <c r="D12" s="72"/>
      <c r="E12" s="72"/>
      <c r="F12" s="73"/>
      <c r="G12" s="72"/>
      <c r="H12" s="73"/>
      <c r="I12" s="72"/>
      <c r="J12" s="73"/>
      <c r="K12" s="72"/>
      <c r="L12" s="73"/>
      <c r="M12" s="72"/>
      <c r="N12" s="73"/>
      <c r="O12" s="72"/>
      <c r="P12" s="73"/>
      <c r="Q12" s="73"/>
      <c r="R12" s="73"/>
      <c r="S12" s="73"/>
      <c r="T12" s="72" t="s">
        <v>16</v>
      </c>
      <c r="U12" s="73"/>
      <c r="V12" s="72"/>
      <c r="W12" s="73"/>
      <c r="X12" s="72"/>
      <c r="Y12" s="73"/>
      <c r="Z12" s="72"/>
      <c r="AA12" s="73"/>
      <c r="AB12" s="72"/>
      <c r="AC12" s="73"/>
      <c r="AD12" s="72"/>
      <c r="AE12" s="73"/>
      <c r="AF12" s="73"/>
      <c r="AG12" s="73"/>
      <c r="AH12" s="72"/>
      <c r="AI12" s="73" t="s">
        <v>220</v>
      </c>
      <c r="AJ12" s="72" t="s">
        <v>228</v>
      </c>
      <c r="AK12" s="73" t="s">
        <v>8</v>
      </c>
      <c r="AL12" s="73" t="s">
        <v>213</v>
      </c>
      <c r="AM12" s="73" t="s">
        <v>16</v>
      </c>
      <c r="AN12" s="73" t="s">
        <v>229</v>
      </c>
      <c r="AO12" s="73" t="s">
        <v>8</v>
      </c>
      <c r="AP12" s="73" t="s">
        <v>8</v>
      </c>
      <c r="AQ12" s="72" t="s">
        <v>221</v>
      </c>
      <c r="AR12" s="73" t="s">
        <v>8</v>
      </c>
      <c r="AS12" s="73" t="s">
        <v>230</v>
      </c>
      <c r="AT12" s="73" t="s">
        <v>221</v>
      </c>
      <c r="AU12" s="72" t="s">
        <v>220</v>
      </c>
      <c r="AV12" s="73" t="s">
        <v>229</v>
      </c>
      <c r="AW12" s="74"/>
    </row>
    <row r="13" spans="1:49" ht="12.75" customHeight="1" thickBot="1">
      <c r="A13" s="193"/>
      <c r="B13" s="191"/>
      <c r="C13" s="20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 t="s">
        <v>194</v>
      </c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 t="s">
        <v>108</v>
      </c>
      <c r="AJ13" s="62" t="s">
        <v>119</v>
      </c>
      <c r="AK13" s="62" t="s">
        <v>142</v>
      </c>
      <c r="AL13" s="62" t="s">
        <v>121</v>
      </c>
      <c r="AM13" s="62" t="s">
        <v>123</v>
      </c>
      <c r="AN13" s="62" t="s">
        <v>105</v>
      </c>
      <c r="AO13" s="62" t="s">
        <v>113</v>
      </c>
      <c r="AP13" s="62" t="s">
        <v>129</v>
      </c>
      <c r="AQ13" s="62" t="s">
        <v>239</v>
      </c>
      <c r="AR13" s="62" t="s">
        <v>144</v>
      </c>
      <c r="AS13" s="62" t="s">
        <v>133</v>
      </c>
      <c r="AT13" s="62" t="s">
        <v>174</v>
      </c>
      <c r="AU13" s="62" t="s">
        <v>131</v>
      </c>
      <c r="AV13" s="62" t="s">
        <v>204</v>
      </c>
      <c r="AW13" s="75"/>
    </row>
    <row r="14" spans="1:49" ht="13.5" customHeight="1">
      <c r="A14" s="192" t="s">
        <v>3</v>
      </c>
      <c r="B14" s="203">
        <v>1</v>
      </c>
      <c r="C14" s="205" t="s">
        <v>164</v>
      </c>
      <c r="D14" s="69" t="s">
        <v>215</v>
      </c>
      <c r="E14" s="69" t="s">
        <v>8</v>
      </c>
      <c r="F14" s="76" t="s">
        <v>8</v>
      </c>
      <c r="G14" s="69" t="s">
        <v>8</v>
      </c>
      <c r="H14" s="76" t="s">
        <v>212</v>
      </c>
      <c r="I14" s="69" t="s">
        <v>216</v>
      </c>
      <c r="J14" s="76" t="s">
        <v>220</v>
      </c>
      <c r="K14" s="69" t="s">
        <v>8</v>
      </c>
      <c r="L14" s="76" t="s">
        <v>220</v>
      </c>
      <c r="M14" s="69" t="s">
        <v>213</v>
      </c>
      <c r="N14" s="76" t="s">
        <v>220</v>
      </c>
      <c r="O14" s="69" t="s">
        <v>8</v>
      </c>
      <c r="P14" s="76" t="s">
        <v>216</v>
      </c>
      <c r="Q14" s="76" t="s">
        <v>243</v>
      </c>
      <c r="R14" s="76" t="s">
        <v>213</v>
      </c>
      <c r="S14" s="76" t="s">
        <v>235</v>
      </c>
      <c r="T14" s="69" t="s">
        <v>213</v>
      </c>
      <c r="U14" s="76" t="s">
        <v>217</v>
      </c>
      <c r="V14" s="69" t="s">
        <v>213</v>
      </c>
      <c r="W14" s="76" t="s">
        <v>230</v>
      </c>
      <c r="X14" s="69" t="s">
        <v>213</v>
      </c>
      <c r="Y14" s="76" t="s">
        <v>8</v>
      </c>
      <c r="Z14" s="69" t="s">
        <v>8</v>
      </c>
      <c r="AA14" s="76" t="s">
        <v>221</v>
      </c>
      <c r="AB14" s="76" t="s">
        <v>215</v>
      </c>
      <c r="AC14" s="76" t="s">
        <v>235</v>
      </c>
      <c r="AD14" s="69" t="s">
        <v>215</v>
      </c>
      <c r="AE14" s="76" t="s">
        <v>214</v>
      </c>
      <c r="AF14" s="76" t="s">
        <v>221</v>
      </c>
      <c r="AG14" s="76" t="s">
        <v>215</v>
      </c>
      <c r="AH14" s="69" t="s">
        <v>230</v>
      </c>
      <c r="AI14" s="76" t="s">
        <v>235</v>
      </c>
      <c r="AJ14" s="69" t="s">
        <v>8</v>
      </c>
      <c r="AK14" s="76" t="s">
        <v>229</v>
      </c>
      <c r="AL14" s="76" t="s">
        <v>235</v>
      </c>
      <c r="AM14" s="76" t="s">
        <v>213</v>
      </c>
      <c r="AN14" s="76" t="s">
        <v>215</v>
      </c>
      <c r="AO14" s="76" t="s">
        <v>235</v>
      </c>
      <c r="AP14" s="76" t="s">
        <v>8</v>
      </c>
      <c r="AQ14" s="69" t="s">
        <v>228</v>
      </c>
      <c r="AR14" s="76" t="s">
        <v>233</v>
      </c>
      <c r="AS14" s="76" t="s">
        <v>8</v>
      </c>
      <c r="AT14" s="76" t="s">
        <v>212</v>
      </c>
      <c r="AU14" s="69" t="s">
        <v>229</v>
      </c>
      <c r="AV14" s="76" t="s">
        <v>8</v>
      </c>
      <c r="AW14" s="77" t="s">
        <v>215</v>
      </c>
    </row>
    <row r="15" spans="1:49" ht="12" customHeight="1">
      <c r="A15" s="193"/>
      <c r="B15" s="204"/>
      <c r="C15" s="199"/>
      <c r="D15" s="70" t="s">
        <v>95</v>
      </c>
      <c r="E15" s="70" t="s">
        <v>234</v>
      </c>
      <c r="F15" s="70" t="s">
        <v>142</v>
      </c>
      <c r="G15" s="70" t="s">
        <v>143</v>
      </c>
      <c r="H15" s="70" t="s">
        <v>202</v>
      </c>
      <c r="I15" s="70" t="s">
        <v>101</v>
      </c>
      <c r="J15" s="70" t="s">
        <v>131</v>
      </c>
      <c r="K15" s="70" t="s">
        <v>113</v>
      </c>
      <c r="L15" s="70" t="s">
        <v>114</v>
      </c>
      <c r="M15" s="70" t="s">
        <v>193</v>
      </c>
      <c r="N15" s="70" t="s">
        <v>108</v>
      </c>
      <c r="O15" s="70" t="s">
        <v>203</v>
      </c>
      <c r="P15" s="70" t="s">
        <v>89</v>
      </c>
      <c r="Q15" s="70" t="s">
        <v>206</v>
      </c>
      <c r="R15" s="70" t="s">
        <v>123</v>
      </c>
      <c r="S15" s="70" t="s">
        <v>66</v>
      </c>
      <c r="T15" s="70" t="s">
        <v>103</v>
      </c>
      <c r="U15" s="70" t="s">
        <v>166</v>
      </c>
      <c r="V15" s="70" t="s">
        <v>168</v>
      </c>
      <c r="W15" s="70" t="s">
        <v>107</v>
      </c>
      <c r="X15" s="70" t="s">
        <v>239</v>
      </c>
      <c r="Y15" s="70" t="s">
        <v>170</v>
      </c>
      <c r="Z15" s="70" t="s">
        <v>112</v>
      </c>
      <c r="AA15" s="70" t="s">
        <v>137</v>
      </c>
      <c r="AB15" s="70" t="s">
        <v>171</v>
      </c>
      <c r="AC15" s="70" t="s">
        <v>64</v>
      </c>
      <c r="AD15" s="70" t="s">
        <v>124</v>
      </c>
      <c r="AE15" s="70" t="s">
        <v>104</v>
      </c>
      <c r="AF15" s="70" t="s">
        <v>200</v>
      </c>
      <c r="AG15" s="70" t="s">
        <v>110</v>
      </c>
      <c r="AH15" s="70" t="s">
        <v>117</v>
      </c>
      <c r="AI15" s="70" t="s">
        <v>61</v>
      </c>
      <c r="AJ15" s="70" t="s">
        <v>109</v>
      </c>
      <c r="AK15" s="70" t="s">
        <v>204</v>
      </c>
      <c r="AL15" s="70" t="s">
        <v>62</v>
      </c>
      <c r="AM15" s="70" t="s">
        <v>128</v>
      </c>
      <c r="AN15" s="70" t="s">
        <v>139</v>
      </c>
      <c r="AO15" s="70" t="s">
        <v>181</v>
      </c>
      <c r="AP15" s="70" t="s">
        <v>129</v>
      </c>
      <c r="AQ15" s="70" t="s">
        <v>205</v>
      </c>
      <c r="AR15" s="70" t="s">
        <v>58</v>
      </c>
      <c r="AS15" s="70" t="s">
        <v>106</v>
      </c>
      <c r="AT15" s="70" t="s">
        <v>145</v>
      </c>
      <c r="AU15" s="70" t="s">
        <v>222</v>
      </c>
      <c r="AV15" s="70" t="s">
        <v>224</v>
      </c>
      <c r="AW15" s="71" t="s">
        <v>207</v>
      </c>
    </row>
    <row r="16" spans="1:49" ht="12.75" customHeight="1">
      <c r="A16" s="193"/>
      <c r="B16" s="188">
        <v>2</v>
      </c>
      <c r="C16" s="198" t="s">
        <v>173</v>
      </c>
      <c r="D16" s="72" t="s">
        <v>235</v>
      </c>
      <c r="E16" s="72" t="s">
        <v>212</v>
      </c>
      <c r="F16" s="73" t="s">
        <v>8</v>
      </c>
      <c r="G16" s="72" t="s">
        <v>233</v>
      </c>
      <c r="H16" s="73" t="s">
        <v>216</v>
      </c>
      <c r="I16" s="72" t="s">
        <v>216</v>
      </c>
      <c r="J16" s="73" t="s">
        <v>212</v>
      </c>
      <c r="K16" s="72" t="s">
        <v>8</v>
      </c>
      <c r="L16" s="73" t="s">
        <v>223</v>
      </c>
      <c r="M16" s="72" t="s">
        <v>213</v>
      </c>
      <c r="N16" s="73" t="s">
        <v>236</v>
      </c>
      <c r="O16" s="72" t="s">
        <v>8</v>
      </c>
      <c r="P16" s="73" t="s">
        <v>220</v>
      </c>
      <c r="Q16" s="73" t="s">
        <v>220</v>
      </c>
      <c r="R16" s="73" t="s">
        <v>216</v>
      </c>
      <c r="S16" s="73" t="s">
        <v>215</v>
      </c>
      <c r="T16" s="72" t="s">
        <v>213</v>
      </c>
      <c r="U16" s="73" t="s">
        <v>213</v>
      </c>
      <c r="V16" s="72" t="s">
        <v>213</v>
      </c>
      <c r="W16" s="73" t="s">
        <v>229</v>
      </c>
      <c r="X16" s="72" t="s">
        <v>213</v>
      </c>
      <c r="Y16" s="73" t="s">
        <v>228</v>
      </c>
      <c r="Z16" s="72" t="s">
        <v>8</v>
      </c>
      <c r="AA16" s="73" t="s">
        <v>220</v>
      </c>
      <c r="AB16" s="72" t="s">
        <v>8</v>
      </c>
      <c r="AC16" s="73" t="s">
        <v>233</v>
      </c>
      <c r="AD16" s="72" t="s">
        <v>215</v>
      </c>
      <c r="AE16" s="73" t="s">
        <v>221</v>
      </c>
      <c r="AF16" s="73" t="s">
        <v>230</v>
      </c>
      <c r="AG16" s="73" t="s">
        <v>235</v>
      </c>
      <c r="AH16" s="72" t="s">
        <v>227</v>
      </c>
      <c r="AI16" s="73" t="s">
        <v>213</v>
      </c>
      <c r="AJ16" s="72" t="s">
        <v>8</v>
      </c>
      <c r="AK16" s="73" t="s">
        <v>16</v>
      </c>
      <c r="AL16" s="73" t="s">
        <v>228</v>
      </c>
      <c r="AM16" s="73" t="s">
        <v>213</v>
      </c>
      <c r="AN16" s="73" t="s">
        <v>221</v>
      </c>
      <c r="AO16" s="73" t="s">
        <v>221</v>
      </c>
      <c r="AP16" s="73" t="s">
        <v>212</v>
      </c>
      <c r="AQ16" s="72" t="s">
        <v>213</v>
      </c>
      <c r="AR16" s="73" t="s">
        <v>229</v>
      </c>
      <c r="AS16" s="73" t="s">
        <v>212</v>
      </c>
      <c r="AT16" s="73" t="s">
        <v>235</v>
      </c>
      <c r="AU16" s="72" t="s">
        <v>217</v>
      </c>
      <c r="AV16" s="73" t="s">
        <v>8</v>
      </c>
      <c r="AW16" s="74" t="s">
        <v>226</v>
      </c>
    </row>
    <row r="17" spans="1:49" ht="12.75" customHeight="1">
      <c r="A17" s="193"/>
      <c r="B17" s="189"/>
      <c r="C17" s="199"/>
      <c r="D17" s="70" t="s">
        <v>64</v>
      </c>
      <c r="E17" s="70" t="s">
        <v>202</v>
      </c>
      <c r="F17" s="70" t="s">
        <v>142</v>
      </c>
      <c r="G17" s="70" t="s">
        <v>208</v>
      </c>
      <c r="H17" s="70" t="s">
        <v>89</v>
      </c>
      <c r="I17" s="70" t="s">
        <v>101</v>
      </c>
      <c r="J17" s="70" t="s">
        <v>238</v>
      </c>
      <c r="K17" s="70" t="s">
        <v>113</v>
      </c>
      <c r="L17" s="70" t="s">
        <v>234</v>
      </c>
      <c r="M17" s="70" t="s">
        <v>193</v>
      </c>
      <c r="N17" s="70" t="s">
        <v>67</v>
      </c>
      <c r="O17" s="70" t="s">
        <v>203</v>
      </c>
      <c r="P17" s="70" t="s">
        <v>114</v>
      </c>
      <c r="Q17" s="70" t="s">
        <v>131</v>
      </c>
      <c r="R17" s="70" t="s">
        <v>100</v>
      </c>
      <c r="S17" s="70" t="s">
        <v>139</v>
      </c>
      <c r="T17" s="70" t="s">
        <v>103</v>
      </c>
      <c r="U17" s="70" t="s">
        <v>166</v>
      </c>
      <c r="V17" s="70" t="s">
        <v>168</v>
      </c>
      <c r="W17" s="70" t="s">
        <v>222</v>
      </c>
      <c r="X17" s="70" t="s">
        <v>239</v>
      </c>
      <c r="Y17" s="70" t="s">
        <v>186</v>
      </c>
      <c r="Z17" s="70" t="s">
        <v>112</v>
      </c>
      <c r="AA17" s="70" t="s">
        <v>108</v>
      </c>
      <c r="AB17" s="70" t="s">
        <v>170</v>
      </c>
      <c r="AC17" s="70" t="s">
        <v>58</v>
      </c>
      <c r="AD17" s="70" t="s">
        <v>124</v>
      </c>
      <c r="AE17" s="70" t="s">
        <v>137</v>
      </c>
      <c r="AF17" s="70" t="s">
        <v>117</v>
      </c>
      <c r="AG17" s="70" t="s">
        <v>62</v>
      </c>
      <c r="AH17" s="70" t="s">
        <v>60</v>
      </c>
      <c r="AI17" s="70" t="s">
        <v>135</v>
      </c>
      <c r="AJ17" s="70" t="s">
        <v>109</v>
      </c>
      <c r="AK17" s="70" t="s">
        <v>123</v>
      </c>
      <c r="AL17" s="70" t="s">
        <v>205</v>
      </c>
      <c r="AM17" s="70" t="s">
        <v>128</v>
      </c>
      <c r="AN17" s="70" t="s">
        <v>176</v>
      </c>
      <c r="AO17" s="70" t="s">
        <v>174</v>
      </c>
      <c r="AP17" s="70" t="s">
        <v>145</v>
      </c>
      <c r="AQ17" s="70" t="s">
        <v>111</v>
      </c>
      <c r="AR17" s="70" t="s">
        <v>204</v>
      </c>
      <c r="AS17" s="70" t="s">
        <v>106</v>
      </c>
      <c r="AT17" s="70" t="s">
        <v>66</v>
      </c>
      <c r="AU17" s="70" t="s">
        <v>180</v>
      </c>
      <c r="AV17" s="70" t="s">
        <v>224</v>
      </c>
      <c r="AW17" s="71" t="s">
        <v>143</v>
      </c>
    </row>
    <row r="18" spans="1:49" ht="13.5" customHeight="1">
      <c r="A18" s="193"/>
      <c r="B18" s="188">
        <v>3</v>
      </c>
      <c r="C18" s="198" t="s">
        <v>175</v>
      </c>
      <c r="D18" s="72" t="s">
        <v>213</v>
      </c>
      <c r="E18" s="72" t="s">
        <v>216</v>
      </c>
      <c r="F18" s="73" t="s">
        <v>235</v>
      </c>
      <c r="G18" s="72" t="s">
        <v>212</v>
      </c>
      <c r="H18" s="73" t="s">
        <v>221</v>
      </c>
      <c r="I18" s="72" t="s">
        <v>212</v>
      </c>
      <c r="J18" s="73" t="s">
        <v>215</v>
      </c>
      <c r="K18" s="72" t="s">
        <v>215</v>
      </c>
      <c r="L18" s="73" t="s">
        <v>213</v>
      </c>
      <c r="M18" s="72" t="s">
        <v>235</v>
      </c>
      <c r="N18" s="73" t="s">
        <v>8</v>
      </c>
      <c r="O18" s="72" t="s">
        <v>215</v>
      </c>
      <c r="P18" s="73" t="s">
        <v>8</v>
      </c>
      <c r="Q18" s="73" t="s">
        <v>8</v>
      </c>
      <c r="R18" s="73" t="s">
        <v>216</v>
      </c>
      <c r="S18" s="73" t="s">
        <v>243</v>
      </c>
      <c r="T18" s="72" t="s">
        <v>225</v>
      </c>
      <c r="U18" s="73" t="s">
        <v>230</v>
      </c>
      <c r="V18" s="72" t="s">
        <v>230</v>
      </c>
      <c r="W18" s="73" t="s">
        <v>235</v>
      </c>
      <c r="X18" s="72" t="s">
        <v>235</v>
      </c>
      <c r="Y18" s="73" t="s">
        <v>233</v>
      </c>
      <c r="Z18" s="72" t="s">
        <v>230</v>
      </c>
      <c r="AA18" s="73" t="s">
        <v>228</v>
      </c>
      <c r="AB18" s="72" t="s">
        <v>214</v>
      </c>
      <c r="AC18" s="149" t="s">
        <v>236</v>
      </c>
      <c r="AD18" s="72" t="s">
        <v>221</v>
      </c>
      <c r="AE18" s="73" t="s">
        <v>215</v>
      </c>
      <c r="AF18" s="73" t="s">
        <v>235</v>
      </c>
      <c r="AG18" s="73" t="s">
        <v>236</v>
      </c>
      <c r="AH18" s="72" t="s">
        <v>213</v>
      </c>
      <c r="AI18" s="73" t="s">
        <v>213</v>
      </c>
      <c r="AJ18" s="72" t="s">
        <v>215</v>
      </c>
      <c r="AK18" s="73" t="s">
        <v>212</v>
      </c>
      <c r="AL18" s="73" t="s">
        <v>215</v>
      </c>
      <c r="AM18" s="73" t="s">
        <v>8</v>
      </c>
      <c r="AN18" s="73" t="s">
        <v>213</v>
      </c>
      <c r="AO18" s="73" t="s">
        <v>212</v>
      </c>
      <c r="AP18" s="73" t="s">
        <v>229</v>
      </c>
      <c r="AQ18" s="72" t="s">
        <v>213</v>
      </c>
      <c r="AR18" s="73" t="s">
        <v>215</v>
      </c>
      <c r="AS18" s="73" t="s">
        <v>221</v>
      </c>
      <c r="AT18" s="73" t="s">
        <v>8</v>
      </c>
      <c r="AU18" s="72" t="s">
        <v>221</v>
      </c>
      <c r="AV18" s="73" t="s">
        <v>229</v>
      </c>
      <c r="AW18" s="74" t="s">
        <v>225</v>
      </c>
    </row>
    <row r="19" spans="1:49" ht="12" customHeight="1">
      <c r="A19" s="193"/>
      <c r="B19" s="189"/>
      <c r="C19" s="199"/>
      <c r="D19" s="70" t="s">
        <v>166</v>
      </c>
      <c r="E19" s="70" t="s">
        <v>218</v>
      </c>
      <c r="F19" s="70" t="s">
        <v>181</v>
      </c>
      <c r="G19" s="70" t="s">
        <v>238</v>
      </c>
      <c r="H19" s="70" t="s">
        <v>174</v>
      </c>
      <c r="I19" s="70" t="s">
        <v>202</v>
      </c>
      <c r="J19" s="70" t="s">
        <v>237</v>
      </c>
      <c r="K19" s="70" t="s">
        <v>206</v>
      </c>
      <c r="L19" s="70" t="s">
        <v>103</v>
      </c>
      <c r="M19" s="70" t="s">
        <v>66</v>
      </c>
      <c r="N19" s="70" t="s">
        <v>143</v>
      </c>
      <c r="O19" s="70" t="s">
        <v>95</v>
      </c>
      <c r="P19" s="70" t="s">
        <v>129</v>
      </c>
      <c r="Q19" s="70" t="s">
        <v>142</v>
      </c>
      <c r="R19" s="70" t="s">
        <v>100</v>
      </c>
      <c r="S19" s="70" t="s">
        <v>139</v>
      </c>
      <c r="T19" s="70" t="s">
        <v>134</v>
      </c>
      <c r="U19" s="70" t="s">
        <v>101</v>
      </c>
      <c r="V19" s="70" t="s">
        <v>117</v>
      </c>
      <c r="W19" s="70" t="s">
        <v>62</v>
      </c>
      <c r="X19" s="70" t="s">
        <v>61</v>
      </c>
      <c r="Y19" s="70" t="s">
        <v>58</v>
      </c>
      <c r="Z19" s="70" t="s">
        <v>107</v>
      </c>
      <c r="AA19" s="70" t="s">
        <v>186</v>
      </c>
      <c r="AB19" s="70" t="s">
        <v>104</v>
      </c>
      <c r="AC19" s="150" t="s">
        <v>67</v>
      </c>
      <c r="AD19" s="70" t="s">
        <v>200</v>
      </c>
      <c r="AE19" s="70" t="s">
        <v>171</v>
      </c>
      <c r="AF19" s="70" t="s">
        <v>136</v>
      </c>
      <c r="AG19" s="70" t="s">
        <v>60</v>
      </c>
      <c r="AH19" s="70" t="s">
        <v>165</v>
      </c>
      <c r="AI19" s="70" t="s">
        <v>135</v>
      </c>
      <c r="AJ19" s="70" t="s">
        <v>94</v>
      </c>
      <c r="AK19" s="70" t="s">
        <v>106</v>
      </c>
      <c r="AL19" s="70" t="s">
        <v>124</v>
      </c>
      <c r="AM19" s="70" t="s">
        <v>113</v>
      </c>
      <c r="AN19" s="70" t="s">
        <v>114</v>
      </c>
      <c r="AO19" s="70" t="s">
        <v>145</v>
      </c>
      <c r="AP19" s="70" t="s">
        <v>122</v>
      </c>
      <c r="AQ19" s="70" t="s">
        <v>111</v>
      </c>
      <c r="AR19" s="70" t="s">
        <v>110</v>
      </c>
      <c r="AS19" s="70" t="s">
        <v>239</v>
      </c>
      <c r="AT19" s="70" t="s">
        <v>170</v>
      </c>
      <c r="AU19" s="70" t="s">
        <v>176</v>
      </c>
      <c r="AV19" s="70" t="s">
        <v>204</v>
      </c>
      <c r="AW19" s="71" t="s">
        <v>96</v>
      </c>
    </row>
    <row r="20" spans="1:49" ht="13.5" customHeight="1">
      <c r="A20" s="193"/>
      <c r="B20" s="188">
        <v>4</v>
      </c>
      <c r="C20" s="198" t="s">
        <v>177</v>
      </c>
      <c r="D20" s="72" t="s">
        <v>213</v>
      </c>
      <c r="E20" s="72" t="s">
        <v>215</v>
      </c>
      <c r="F20" s="73" t="s">
        <v>220</v>
      </c>
      <c r="G20" s="72" t="s">
        <v>216</v>
      </c>
      <c r="H20" s="73" t="s">
        <v>220</v>
      </c>
      <c r="I20" s="72" t="s">
        <v>221</v>
      </c>
      <c r="J20" s="73" t="s">
        <v>216</v>
      </c>
      <c r="K20" s="72" t="s">
        <v>215</v>
      </c>
      <c r="L20" s="73" t="s">
        <v>213</v>
      </c>
      <c r="M20" s="72" t="s">
        <v>215</v>
      </c>
      <c r="N20" s="73" t="s">
        <v>8</v>
      </c>
      <c r="O20" s="72" t="s">
        <v>215</v>
      </c>
      <c r="P20" s="73" t="s">
        <v>8</v>
      </c>
      <c r="Q20" s="73" t="s">
        <v>8</v>
      </c>
      <c r="R20" s="73" t="s">
        <v>214</v>
      </c>
      <c r="S20" s="73" t="s">
        <v>216</v>
      </c>
      <c r="T20" s="72" t="s">
        <v>225</v>
      </c>
      <c r="U20" s="73" t="s">
        <v>228</v>
      </c>
      <c r="V20" s="72" t="s">
        <v>236</v>
      </c>
      <c r="W20" s="73" t="s">
        <v>233</v>
      </c>
      <c r="X20" s="72" t="s">
        <v>221</v>
      </c>
      <c r="Y20" s="73" t="s">
        <v>229</v>
      </c>
      <c r="Z20" s="72" t="s">
        <v>235</v>
      </c>
      <c r="AA20" s="73" t="s">
        <v>235</v>
      </c>
      <c r="AB20" s="72" t="s">
        <v>223</v>
      </c>
      <c r="AC20" s="73" t="s">
        <v>230</v>
      </c>
      <c r="AD20" s="72" t="s">
        <v>230</v>
      </c>
      <c r="AE20" s="73" t="s">
        <v>215</v>
      </c>
      <c r="AF20" s="73" t="s">
        <v>221</v>
      </c>
      <c r="AG20" s="73" t="s">
        <v>229</v>
      </c>
      <c r="AH20" s="72" t="s">
        <v>213</v>
      </c>
      <c r="AI20" s="73" t="s">
        <v>212</v>
      </c>
      <c r="AJ20" s="72" t="s">
        <v>215</v>
      </c>
      <c r="AK20" s="73" t="s">
        <v>215</v>
      </c>
      <c r="AL20" s="73" t="s">
        <v>215</v>
      </c>
      <c r="AM20" s="73" t="s">
        <v>8</v>
      </c>
      <c r="AN20" s="73" t="s">
        <v>213</v>
      </c>
      <c r="AO20" s="73" t="s">
        <v>16</v>
      </c>
      <c r="AP20" s="73" t="s">
        <v>213</v>
      </c>
      <c r="AQ20" s="72" t="s">
        <v>221</v>
      </c>
      <c r="AR20" s="73" t="s">
        <v>213</v>
      </c>
      <c r="AS20" s="73" t="s">
        <v>233</v>
      </c>
      <c r="AT20" s="73" t="s">
        <v>8</v>
      </c>
      <c r="AU20" s="72" t="s">
        <v>235</v>
      </c>
      <c r="AV20" s="73" t="s">
        <v>221</v>
      </c>
      <c r="AW20" s="74" t="s">
        <v>225</v>
      </c>
    </row>
    <row r="21" spans="1:49" ht="12.75" customHeight="1">
      <c r="A21" s="193"/>
      <c r="B21" s="189"/>
      <c r="C21" s="199"/>
      <c r="D21" s="70" t="s">
        <v>166</v>
      </c>
      <c r="E21" s="70" t="s">
        <v>139</v>
      </c>
      <c r="F21" s="70" t="s">
        <v>131</v>
      </c>
      <c r="G21" s="70" t="s">
        <v>101</v>
      </c>
      <c r="H21" s="70" t="s">
        <v>108</v>
      </c>
      <c r="I21" s="70" t="s">
        <v>176</v>
      </c>
      <c r="J21" s="70" t="s">
        <v>100</v>
      </c>
      <c r="K21" s="70" t="s">
        <v>206</v>
      </c>
      <c r="L21" s="70" t="s">
        <v>103</v>
      </c>
      <c r="M21" s="70" t="s">
        <v>207</v>
      </c>
      <c r="N21" s="70" t="s">
        <v>143</v>
      </c>
      <c r="O21" s="70" t="s">
        <v>95</v>
      </c>
      <c r="P21" s="70" t="s">
        <v>129</v>
      </c>
      <c r="Q21" s="70" t="s">
        <v>142</v>
      </c>
      <c r="R21" s="70" t="s">
        <v>199</v>
      </c>
      <c r="S21" s="70" t="s">
        <v>218</v>
      </c>
      <c r="T21" s="70" t="s">
        <v>134</v>
      </c>
      <c r="U21" s="70" t="s">
        <v>186</v>
      </c>
      <c r="V21" s="70" t="s">
        <v>60</v>
      </c>
      <c r="W21" s="70" t="s">
        <v>58</v>
      </c>
      <c r="X21" s="70" t="s">
        <v>137</v>
      </c>
      <c r="Y21" s="70" t="s">
        <v>122</v>
      </c>
      <c r="Z21" s="70" t="s">
        <v>136</v>
      </c>
      <c r="AA21" s="70" t="s">
        <v>61</v>
      </c>
      <c r="AB21" s="70" t="s">
        <v>202</v>
      </c>
      <c r="AC21" s="70" t="s">
        <v>107</v>
      </c>
      <c r="AD21" s="70" t="s">
        <v>117</v>
      </c>
      <c r="AE21" s="70" t="s">
        <v>171</v>
      </c>
      <c r="AF21" s="70" t="s">
        <v>200</v>
      </c>
      <c r="AG21" s="70" t="s">
        <v>204</v>
      </c>
      <c r="AH21" s="70" t="s">
        <v>165</v>
      </c>
      <c r="AI21" s="70" t="s">
        <v>256</v>
      </c>
      <c r="AJ21" s="70" t="s">
        <v>94</v>
      </c>
      <c r="AK21" s="70" t="s">
        <v>237</v>
      </c>
      <c r="AL21" s="70" t="s">
        <v>124</v>
      </c>
      <c r="AM21" s="70" t="s">
        <v>113</v>
      </c>
      <c r="AN21" s="70" t="s">
        <v>114</v>
      </c>
      <c r="AO21" s="70" t="s">
        <v>123</v>
      </c>
      <c r="AP21" s="70" t="s">
        <v>193</v>
      </c>
      <c r="AQ21" s="70" t="s">
        <v>239</v>
      </c>
      <c r="AR21" s="70" t="s">
        <v>111</v>
      </c>
      <c r="AS21" s="70" t="s">
        <v>208</v>
      </c>
      <c r="AT21" s="70" t="s">
        <v>170</v>
      </c>
      <c r="AU21" s="70" t="s">
        <v>66</v>
      </c>
      <c r="AV21" s="70" t="s">
        <v>174</v>
      </c>
      <c r="AW21" s="71" t="s">
        <v>96</v>
      </c>
    </row>
    <row r="22" spans="1:49" ht="13.5" customHeight="1">
      <c r="A22" s="193"/>
      <c r="B22" s="188">
        <v>5</v>
      </c>
      <c r="C22" s="198" t="s">
        <v>178</v>
      </c>
      <c r="D22" s="72"/>
      <c r="E22" s="72"/>
      <c r="F22" s="73"/>
      <c r="G22" s="72"/>
      <c r="H22" s="73"/>
      <c r="I22" s="72"/>
      <c r="J22" s="73"/>
      <c r="K22" s="72"/>
      <c r="L22" s="73"/>
      <c r="M22" s="72"/>
      <c r="N22" s="73"/>
      <c r="O22" s="72"/>
      <c r="P22" s="73"/>
      <c r="Q22" s="73"/>
      <c r="R22" s="73"/>
      <c r="S22" s="73"/>
      <c r="T22" s="72" t="s">
        <v>243</v>
      </c>
      <c r="U22" s="73"/>
      <c r="V22" s="72"/>
      <c r="W22" s="73"/>
      <c r="X22" s="72"/>
      <c r="Y22" s="73"/>
      <c r="Z22" s="72"/>
      <c r="AA22" s="73"/>
      <c r="AB22" s="72"/>
      <c r="AC22" s="73"/>
      <c r="AD22" s="72"/>
      <c r="AE22" s="73"/>
      <c r="AF22" s="73"/>
      <c r="AG22" s="73"/>
      <c r="AH22" s="72"/>
      <c r="AI22" s="73" t="s">
        <v>225</v>
      </c>
      <c r="AJ22" s="72" t="s">
        <v>236</v>
      </c>
      <c r="AK22" s="73" t="s">
        <v>215</v>
      </c>
      <c r="AL22" s="73" t="s">
        <v>263</v>
      </c>
      <c r="AM22" s="73" t="s">
        <v>221</v>
      </c>
      <c r="AN22" s="73" t="s">
        <v>8</v>
      </c>
      <c r="AO22" s="73" t="s">
        <v>215</v>
      </c>
      <c r="AP22" s="73" t="s">
        <v>213</v>
      </c>
      <c r="AQ22" s="72" t="s">
        <v>212</v>
      </c>
      <c r="AR22" s="73" t="s">
        <v>213</v>
      </c>
      <c r="AS22" s="73" t="s">
        <v>229</v>
      </c>
      <c r="AT22" s="73" t="s">
        <v>213</v>
      </c>
      <c r="AU22" s="72" t="s">
        <v>233</v>
      </c>
      <c r="AV22" s="73" t="s">
        <v>220</v>
      </c>
      <c r="AW22" s="74"/>
    </row>
    <row r="23" spans="1:49" ht="12.75" customHeight="1" thickBot="1">
      <c r="A23" s="194"/>
      <c r="B23" s="190"/>
      <c r="C23" s="200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 t="s">
        <v>206</v>
      </c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 t="s">
        <v>134</v>
      </c>
      <c r="AJ23" s="70" t="s">
        <v>67</v>
      </c>
      <c r="AK23" s="62" t="s">
        <v>237</v>
      </c>
      <c r="AL23" s="70" t="s">
        <v>169</v>
      </c>
      <c r="AM23" s="62" t="s">
        <v>174</v>
      </c>
      <c r="AN23" s="62" t="s">
        <v>129</v>
      </c>
      <c r="AO23" s="62" t="s">
        <v>94</v>
      </c>
      <c r="AP23" s="62" t="s">
        <v>193</v>
      </c>
      <c r="AQ23" s="62" t="s">
        <v>256</v>
      </c>
      <c r="AR23" s="62" t="s">
        <v>111</v>
      </c>
      <c r="AS23" s="62" t="s">
        <v>122</v>
      </c>
      <c r="AT23" s="62" t="s">
        <v>176</v>
      </c>
      <c r="AU23" s="62" t="s">
        <v>208</v>
      </c>
      <c r="AV23" s="62" t="s">
        <v>131</v>
      </c>
      <c r="AW23" s="75"/>
    </row>
    <row r="24" spans="1:49" ht="13.5" customHeight="1">
      <c r="A24" s="192" t="s">
        <v>4</v>
      </c>
      <c r="B24" s="203">
        <v>1</v>
      </c>
      <c r="C24" s="202" t="s">
        <v>164</v>
      </c>
      <c r="D24" s="69" t="s">
        <v>215</v>
      </c>
      <c r="E24" s="69" t="s">
        <v>235</v>
      </c>
      <c r="F24" s="76" t="s">
        <v>213</v>
      </c>
      <c r="G24" s="69" t="s">
        <v>213</v>
      </c>
      <c r="H24" s="76" t="s">
        <v>213</v>
      </c>
      <c r="I24" s="69" t="s">
        <v>215</v>
      </c>
      <c r="J24" s="76" t="s">
        <v>213</v>
      </c>
      <c r="K24" s="69" t="s">
        <v>235</v>
      </c>
      <c r="L24" s="76" t="s">
        <v>236</v>
      </c>
      <c r="M24" s="69" t="s">
        <v>216</v>
      </c>
      <c r="N24" s="76" t="s">
        <v>220</v>
      </c>
      <c r="O24" s="69" t="s">
        <v>8</v>
      </c>
      <c r="P24" s="76" t="s">
        <v>220</v>
      </c>
      <c r="Q24" s="76" t="s">
        <v>8</v>
      </c>
      <c r="R24" s="76" t="s">
        <v>8</v>
      </c>
      <c r="S24" s="76" t="s">
        <v>216</v>
      </c>
      <c r="T24" s="69" t="s">
        <v>216</v>
      </c>
      <c r="U24" s="76" t="s">
        <v>8</v>
      </c>
      <c r="V24" s="69" t="s">
        <v>235</v>
      </c>
      <c r="W24" s="76" t="s">
        <v>230</v>
      </c>
      <c r="X24" s="69" t="s">
        <v>8</v>
      </c>
      <c r="Y24" s="76" t="s">
        <v>230</v>
      </c>
      <c r="Z24" s="69" t="s">
        <v>215</v>
      </c>
      <c r="AA24" s="76" t="s">
        <v>212</v>
      </c>
      <c r="AB24" s="69" t="s">
        <v>8</v>
      </c>
      <c r="AC24" s="76" t="s">
        <v>8</v>
      </c>
      <c r="AD24" s="69" t="s">
        <v>229</v>
      </c>
      <c r="AE24" s="76" t="s">
        <v>8</v>
      </c>
      <c r="AF24" s="76" t="s">
        <v>214</v>
      </c>
      <c r="AG24" s="76" t="s">
        <v>8</v>
      </c>
      <c r="AH24" s="69" t="s">
        <v>215</v>
      </c>
      <c r="AI24" s="76" t="s">
        <v>221</v>
      </c>
      <c r="AJ24" s="69" t="s">
        <v>213</v>
      </c>
      <c r="AK24" s="76" t="s">
        <v>235</v>
      </c>
      <c r="AL24" s="76" t="s">
        <v>233</v>
      </c>
      <c r="AM24" s="76" t="s">
        <v>214</v>
      </c>
      <c r="AN24" s="76" t="s">
        <v>235</v>
      </c>
      <c r="AO24" s="76" t="s">
        <v>8</v>
      </c>
      <c r="AP24" s="76" t="s">
        <v>221</v>
      </c>
      <c r="AQ24" s="69" t="s">
        <v>8</v>
      </c>
      <c r="AR24" s="76" t="s">
        <v>228</v>
      </c>
      <c r="AS24" s="76" t="s">
        <v>221</v>
      </c>
      <c r="AT24" s="76" t="s">
        <v>220</v>
      </c>
      <c r="AU24" s="69" t="s">
        <v>213</v>
      </c>
      <c r="AV24" s="76" t="s">
        <v>212</v>
      </c>
      <c r="AW24" s="77"/>
    </row>
    <row r="25" spans="1:49" ht="12.75" customHeight="1">
      <c r="A25" s="193"/>
      <c r="B25" s="204"/>
      <c r="C25" s="199"/>
      <c r="D25" s="70" t="s">
        <v>95</v>
      </c>
      <c r="E25" s="70" t="s">
        <v>65</v>
      </c>
      <c r="F25" s="70" t="s">
        <v>197</v>
      </c>
      <c r="G25" s="70" t="s">
        <v>126</v>
      </c>
      <c r="H25" s="70" t="s">
        <v>165</v>
      </c>
      <c r="I25" s="70" t="s">
        <v>167</v>
      </c>
      <c r="J25" s="70" t="s">
        <v>172</v>
      </c>
      <c r="K25" s="70" t="s">
        <v>64</v>
      </c>
      <c r="L25" s="70" t="s">
        <v>67</v>
      </c>
      <c r="M25" s="70" t="s">
        <v>89</v>
      </c>
      <c r="N25" s="70" t="s">
        <v>108</v>
      </c>
      <c r="O25" s="70" t="s">
        <v>203</v>
      </c>
      <c r="P25" s="70" t="s">
        <v>114</v>
      </c>
      <c r="Q25" s="70" t="s">
        <v>142</v>
      </c>
      <c r="R25" s="70" t="s">
        <v>141</v>
      </c>
      <c r="S25" s="70" t="s">
        <v>218</v>
      </c>
      <c r="T25" s="70" t="s">
        <v>93</v>
      </c>
      <c r="U25" s="70" t="s">
        <v>132</v>
      </c>
      <c r="V25" s="70" t="s">
        <v>61</v>
      </c>
      <c r="W25" s="70" t="s">
        <v>107</v>
      </c>
      <c r="X25" s="70" t="s">
        <v>97</v>
      </c>
      <c r="Y25" s="70" t="s">
        <v>117</v>
      </c>
      <c r="Z25" s="70" t="s">
        <v>124</v>
      </c>
      <c r="AA25" s="70" t="s">
        <v>238</v>
      </c>
      <c r="AB25" s="70" t="s">
        <v>170</v>
      </c>
      <c r="AC25" s="70" t="s">
        <v>92</v>
      </c>
      <c r="AD25" s="70" t="s">
        <v>122</v>
      </c>
      <c r="AE25" s="70" t="s">
        <v>102</v>
      </c>
      <c r="AF25" s="70" t="s">
        <v>104</v>
      </c>
      <c r="AG25" s="70" t="s">
        <v>201</v>
      </c>
      <c r="AH25" s="70" t="s">
        <v>206</v>
      </c>
      <c r="AI25" s="70" t="s">
        <v>200</v>
      </c>
      <c r="AJ25" s="70" t="s">
        <v>127</v>
      </c>
      <c r="AK25" s="70" t="s">
        <v>66</v>
      </c>
      <c r="AL25" s="70" t="s">
        <v>58</v>
      </c>
      <c r="AM25" s="70" t="s">
        <v>128</v>
      </c>
      <c r="AN25" s="70" t="s">
        <v>62</v>
      </c>
      <c r="AO25" s="70" t="s">
        <v>113</v>
      </c>
      <c r="AP25" s="70" t="s">
        <v>176</v>
      </c>
      <c r="AQ25" s="70" t="s">
        <v>109</v>
      </c>
      <c r="AR25" s="70" t="s">
        <v>119</v>
      </c>
      <c r="AS25" s="70" t="s">
        <v>239</v>
      </c>
      <c r="AT25" s="70" t="s">
        <v>130</v>
      </c>
      <c r="AU25" s="70" t="s">
        <v>180</v>
      </c>
      <c r="AV25" s="70" t="s">
        <v>145</v>
      </c>
      <c r="AW25" s="71"/>
    </row>
    <row r="26" spans="1:49" ht="13.5" customHeight="1">
      <c r="A26" s="193"/>
      <c r="B26" s="188">
        <v>2</v>
      </c>
      <c r="C26" s="198" t="s">
        <v>173</v>
      </c>
      <c r="D26" s="72" t="s">
        <v>216</v>
      </c>
      <c r="E26" s="72" t="s">
        <v>216</v>
      </c>
      <c r="F26" s="73" t="s">
        <v>216</v>
      </c>
      <c r="G26" s="72" t="s">
        <v>213</v>
      </c>
      <c r="H26" s="73" t="s">
        <v>213</v>
      </c>
      <c r="I26" s="72" t="s">
        <v>213</v>
      </c>
      <c r="J26" s="73" t="s">
        <v>213</v>
      </c>
      <c r="K26" s="72" t="s">
        <v>216</v>
      </c>
      <c r="L26" s="73" t="s">
        <v>220</v>
      </c>
      <c r="M26" s="72" t="s">
        <v>216</v>
      </c>
      <c r="N26" s="73" t="s">
        <v>235</v>
      </c>
      <c r="O26" s="72" t="s">
        <v>220</v>
      </c>
      <c r="P26" s="73" t="s">
        <v>227</v>
      </c>
      <c r="Q26" s="73" t="s">
        <v>215</v>
      </c>
      <c r="R26" s="73" t="s">
        <v>8</v>
      </c>
      <c r="S26" s="73" t="s">
        <v>235</v>
      </c>
      <c r="T26" s="72" t="s">
        <v>235</v>
      </c>
      <c r="U26" s="73" t="s">
        <v>229</v>
      </c>
      <c r="V26" s="72" t="s">
        <v>212</v>
      </c>
      <c r="W26" s="73" t="s">
        <v>215</v>
      </c>
      <c r="X26" s="72" t="s">
        <v>8</v>
      </c>
      <c r="Y26" s="73" t="s">
        <v>8</v>
      </c>
      <c r="Z26" s="72" t="s">
        <v>230</v>
      </c>
      <c r="AA26" s="73" t="s">
        <v>233</v>
      </c>
      <c r="AB26" s="72" t="s">
        <v>213</v>
      </c>
      <c r="AC26" s="73" t="s">
        <v>8</v>
      </c>
      <c r="AD26" s="72" t="s">
        <v>223</v>
      </c>
      <c r="AE26" s="73" t="s">
        <v>227</v>
      </c>
      <c r="AF26" s="73" t="s">
        <v>230</v>
      </c>
      <c r="AG26" s="73" t="s">
        <v>8</v>
      </c>
      <c r="AH26" s="73" t="s">
        <v>235</v>
      </c>
      <c r="AI26" s="73" t="s">
        <v>235</v>
      </c>
      <c r="AJ26" s="72" t="s">
        <v>213</v>
      </c>
      <c r="AK26" s="73" t="s">
        <v>8</v>
      </c>
      <c r="AL26" s="73" t="s">
        <v>235</v>
      </c>
      <c r="AM26" s="73" t="s">
        <v>213</v>
      </c>
      <c r="AN26" s="73" t="s">
        <v>215</v>
      </c>
      <c r="AO26" s="73" t="s">
        <v>8</v>
      </c>
      <c r="AP26" s="73" t="s">
        <v>212</v>
      </c>
      <c r="AQ26" s="72" t="s">
        <v>8</v>
      </c>
      <c r="AR26" s="73" t="s">
        <v>212</v>
      </c>
      <c r="AS26" s="73" t="s">
        <v>8</v>
      </c>
      <c r="AT26" s="73" t="s">
        <v>213</v>
      </c>
      <c r="AU26" s="72" t="s">
        <v>213</v>
      </c>
      <c r="AV26" s="73" t="s">
        <v>223</v>
      </c>
      <c r="AW26" s="74"/>
    </row>
    <row r="27" spans="1:49" ht="12.75" customHeight="1">
      <c r="A27" s="193"/>
      <c r="B27" s="189"/>
      <c r="C27" s="199"/>
      <c r="D27" s="70" t="s">
        <v>119</v>
      </c>
      <c r="E27" s="70" t="s">
        <v>218</v>
      </c>
      <c r="F27" s="70" t="s">
        <v>93</v>
      </c>
      <c r="G27" s="70" t="s">
        <v>126</v>
      </c>
      <c r="H27" s="70" t="s">
        <v>165</v>
      </c>
      <c r="I27" s="70" t="s">
        <v>104</v>
      </c>
      <c r="J27" s="70" t="s">
        <v>172</v>
      </c>
      <c r="K27" s="70" t="s">
        <v>100</v>
      </c>
      <c r="L27" s="70" t="s">
        <v>114</v>
      </c>
      <c r="M27" s="70" t="s">
        <v>89</v>
      </c>
      <c r="N27" s="70" t="s">
        <v>65</v>
      </c>
      <c r="O27" s="70" t="s">
        <v>232</v>
      </c>
      <c r="P27" s="70" t="s">
        <v>67</v>
      </c>
      <c r="Q27" s="70" t="s">
        <v>206</v>
      </c>
      <c r="R27" s="70" t="s">
        <v>141</v>
      </c>
      <c r="S27" s="70" t="s">
        <v>66</v>
      </c>
      <c r="T27" s="70" t="s">
        <v>64</v>
      </c>
      <c r="U27" s="70" t="s">
        <v>122</v>
      </c>
      <c r="V27" s="70" t="s">
        <v>238</v>
      </c>
      <c r="W27" s="70" t="s">
        <v>167</v>
      </c>
      <c r="X27" s="70" t="s">
        <v>97</v>
      </c>
      <c r="Y27" s="70" t="s">
        <v>170</v>
      </c>
      <c r="Z27" s="70" t="s">
        <v>107</v>
      </c>
      <c r="AA27" s="70" t="s">
        <v>58</v>
      </c>
      <c r="AB27" s="70" t="s">
        <v>239</v>
      </c>
      <c r="AC27" s="70" t="s">
        <v>92</v>
      </c>
      <c r="AD27" s="70" t="s">
        <v>102</v>
      </c>
      <c r="AE27" s="70" t="s">
        <v>60</v>
      </c>
      <c r="AF27" s="70" t="s">
        <v>117</v>
      </c>
      <c r="AG27" s="70" t="s">
        <v>201</v>
      </c>
      <c r="AH27" s="70" t="s">
        <v>136</v>
      </c>
      <c r="AI27" s="70" t="s">
        <v>61</v>
      </c>
      <c r="AJ27" s="70" t="s">
        <v>250</v>
      </c>
      <c r="AK27" s="70" t="s">
        <v>142</v>
      </c>
      <c r="AL27" s="70" t="s">
        <v>62</v>
      </c>
      <c r="AM27" s="70" t="s">
        <v>128</v>
      </c>
      <c r="AN27" s="70" t="s">
        <v>139</v>
      </c>
      <c r="AO27" s="70" t="s">
        <v>113</v>
      </c>
      <c r="AP27" s="70" t="s">
        <v>145</v>
      </c>
      <c r="AQ27" s="70" t="s">
        <v>109</v>
      </c>
      <c r="AR27" s="70" t="s">
        <v>256</v>
      </c>
      <c r="AS27" s="70" t="s">
        <v>106</v>
      </c>
      <c r="AT27" s="70" t="s">
        <v>176</v>
      </c>
      <c r="AU27" s="70" t="s">
        <v>180</v>
      </c>
      <c r="AV27" s="70" t="s">
        <v>203</v>
      </c>
      <c r="AW27" s="71"/>
    </row>
    <row r="28" spans="1:49" ht="13.5" customHeight="1">
      <c r="A28" s="193"/>
      <c r="B28" s="188">
        <v>3</v>
      </c>
      <c r="C28" s="198" t="s">
        <v>175</v>
      </c>
      <c r="D28" s="72" t="s">
        <v>216</v>
      </c>
      <c r="E28" s="72" t="s">
        <v>213</v>
      </c>
      <c r="F28" s="73" t="s">
        <v>216</v>
      </c>
      <c r="G28" s="72" t="s">
        <v>220</v>
      </c>
      <c r="H28" s="73" t="s">
        <v>215</v>
      </c>
      <c r="I28" s="72" t="s">
        <v>213</v>
      </c>
      <c r="J28" s="73" t="s">
        <v>216</v>
      </c>
      <c r="K28" s="72" t="s">
        <v>215</v>
      </c>
      <c r="L28" s="73" t="s">
        <v>216</v>
      </c>
      <c r="M28" s="72" t="s">
        <v>235</v>
      </c>
      <c r="N28" s="73" t="s">
        <v>212</v>
      </c>
      <c r="O28" s="72" t="s">
        <v>213</v>
      </c>
      <c r="P28" s="73" t="s">
        <v>216</v>
      </c>
      <c r="Q28" s="73" t="s">
        <v>213</v>
      </c>
      <c r="R28" s="73" t="s">
        <v>220</v>
      </c>
      <c r="S28" s="73" t="s">
        <v>8</v>
      </c>
      <c r="T28" s="72" t="s">
        <v>214</v>
      </c>
      <c r="U28" s="73" t="s">
        <v>233</v>
      </c>
      <c r="V28" s="72" t="s">
        <v>8</v>
      </c>
      <c r="W28" s="73" t="s">
        <v>8</v>
      </c>
      <c r="X28" s="72" t="s">
        <v>221</v>
      </c>
      <c r="Y28" s="73" t="s">
        <v>8</v>
      </c>
      <c r="Z28" s="72" t="s">
        <v>235</v>
      </c>
      <c r="AA28" s="73" t="s">
        <v>215</v>
      </c>
      <c r="AB28" s="72" t="s">
        <v>221</v>
      </c>
      <c r="AC28" s="73" t="s">
        <v>230</v>
      </c>
      <c r="AD28" s="72" t="s">
        <v>8</v>
      </c>
      <c r="AE28" s="73" t="s">
        <v>213</v>
      </c>
      <c r="AF28" s="73" t="s">
        <v>236</v>
      </c>
      <c r="AG28" s="73" t="s">
        <v>213</v>
      </c>
      <c r="AH28" s="73" t="s">
        <v>229</v>
      </c>
      <c r="AI28" s="73" t="s">
        <v>230</v>
      </c>
      <c r="AJ28" s="72" t="s">
        <v>220</v>
      </c>
      <c r="AK28" s="73" t="s">
        <v>8</v>
      </c>
      <c r="AL28" s="73" t="s">
        <v>215</v>
      </c>
      <c r="AM28" s="73" t="s">
        <v>235</v>
      </c>
      <c r="AN28" s="73" t="s">
        <v>223</v>
      </c>
      <c r="AO28" s="73" t="s">
        <v>233</v>
      </c>
      <c r="AP28" s="73" t="s">
        <v>16</v>
      </c>
      <c r="AQ28" s="72" t="s">
        <v>229</v>
      </c>
      <c r="AR28" s="73" t="s">
        <v>236</v>
      </c>
      <c r="AS28" s="73" t="s">
        <v>213</v>
      </c>
      <c r="AT28" s="73" t="s">
        <v>213</v>
      </c>
      <c r="AU28" s="72" t="s">
        <v>212</v>
      </c>
      <c r="AV28" s="73" t="s">
        <v>213</v>
      </c>
      <c r="AW28" s="74"/>
    </row>
    <row r="29" spans="1:49" ht="12.75" customHeight="1">
      <c r="A29" s="193"/>
      <c r="B29" s="189"/>
      <c r="C29" s="199"/>
      <c r="D29" s="70" t="s">
        <v>119</v>
      </c>
      <c r="E29" s="70" t="s">
        <v>127</v>
      </c>
      <c r="F29" s="70" t="s">
        <v>93</v>
      </c>
      <c r="G29" s="70" t="s">
        <v>108</v>
      </c>
      <c r="H29" s="70" t="s">
        <v>245</v>
      </c>
      <c r="I29" s="70" t="s">
        <v>104</v>
      </c>
      <c r="J29" s="70" t="s">
        <v>100</v>
      </c>
      <c r="K29" s="70" t="s">
        <v>206</v>
      </c>
      <c r="L29" s="70" t="s">
        <v>231</v>
      </c>
      <c r="M29" s="70" t="s">
        <v>66</v>
      </c>
      <c r="N29" s="70" t="s">
        <v>238</v>
      </c>
      <c r="O29" s="70" t="s">
        <v>197</v>
      </c>
      <c r="P29" s="70" t="s">
        <v>89</v>
      </c>
      <c r="Q29" s="70" t="s">
        <v>121</v>
      </c>
      <c r="R29" s="70" t="s">
        <v>232</v>
      </c>
      <c r="S29" s="70" t="s">
        <v>202</v>
      </c>
      <c r="T29" s="70" t="s">
        <v>172</v>
      </c>
      <c r="U29" s="70" t="s">
        <v>58</v>
      </c>
      <c r="V29" s="70" t="s">
        <v>256</v>
      </c>
      <c r="W29" s="70" t="s">
        <v>201</v>
      </c>
      <c r="X29" s="70" t="s">
        <v>239</v>
      </c>
      <c r="Y29" s="70" t="s">
        <v>170</v>
      </c>
      <c r="Z29" s="70" t="s">
        <v>136</v>
      </c>
      <c r="AA29" s="70" t="s">
        <v>167</v>
      </c>
      <c r="AB29" s="70" t="s">
        <v>200</v>
      </c>
      <c r="AC29" s="70" t="s">
        <v>107</v>
      </c>
      <c r="AD29" s="70" t="s">
        <v>203</v>
      </c>
      <c r="AE29" s="70" t="s">
        <v>165</v>
      </c>
      <c r="AF29" s="70" t="s">
        <v>60</v>
      </c>
      <c r="AG29" s="70" t="s">
        <v>115</v>
      </c>
      <c r="AH29" s="70" t="s">
        <v>222</v>
      </c>
      <c r="AI29" s="70" t="s">
        <v>117</v>
      </c>
      <c r="AJ29" s="70" t="s">
        <v>130</v>
      </c>
      <c r="AK29" s="70" t="s">
        <v>142</v>
      </c>
      <c r="AL29" s="70" t="s">
        <v>124</v>
      </c>
      <c r="AM29" s="70" t="s">
        <v>62</v>
      </c>
      <c r="AN29" s="70" t="s">
        <v>144</v>
      </c>
      <c r="AO29" s="70" t="s">
        <v>208</v>
      </c>
      <c r="AP29" s="70" t="s">
        <v>196</v>
      </c>
      <c r="AQ29" s="70" t="s">
        <v>122</v>
      </c>
      <c r="AR29" s="70" t="s">
        <v>67</v>
      </c>
      <c r="AS29" s="70" t="s">
        <v>114</v>
      </c>
      <c r="AT29" s="70" t="s">
        <v>176</v>
      </c>
      <c r="AU29" s="70" t="s">
        <v>145</v>
      </c>
      <c r="AV29" s="70" t="s">
        <v>174</v>
      </c>
      <c r="AW29" s="71"/>
    </row>
    <row r="30" spans="1:49" ht="13.5" customHeight="1">
      <c r="A30" s="193"/>
      <c r="B30" s="188">
        <v>4</v>
      </c>
      <c r="C30" s="198" t="s">
        <v>177</v>
      </c>
      <c r="D30" s="72" t="s">
        <v>223</v>
      </c>
      <c r="E30" s="72" t="s">
        <v>213</v>
      </c>
      <c r="F30" s="73" t="s">
        <v>215</v>
      </c>
      <c r="G30" s="72" t="s">
        <v>235</v>
      </c>
      <c r="H30" s="73" t="s">
        <v>235</v>
      </c>
      <c r="I30" s="72" t="s">
        <v>220</v>
      </c>
      <c r="J30" s="73" t="s">
        <v>216</v>
      </c>
      <c r="K30" s="72" t="s">
        <v>220</v>
      </c>
      <c r="L30" s="73" t="s">
        <v>216</v>
      </c>
      <c r="M30" s="72" t="s">
        <v>212</v>
      </c>
      <c r="N30" s="73" t="s">
        <v>215</v>
      </c>
      <c r="O30" s="72" t="s">
        <v>213</v>
      </c>
      <c r="P30" s="73" t="s">
        <v>215</v>
      </c>
      <c r="Q30" s="73" t="s">
        <v>213</v>
      </c>
      <c r="R30" s="73" t="s">
        <v>213</v>
      </c>
      <c r="S30" s="73" t="s">
        <v>8</v>
      </c>
      <c r="T30" s="72" t="s">
        <v>8</v>
      </c>
      <c r="U30" s="73" t="s">
        <v>235</v>
      </c>
      <c r="V30" s="72" t="s">
        <v>214</v>
      </c>
      <c r="W30" s="73" t="s">
        <v>8</v>
      </c>
      <c r="X30" s="72" t="s">
        <v>215</v>
      </c>
      <c r="Y30" s="73" t="s">
        <v>213</v>
      </c>
      <c r="Z30" s="72" t="s">
        <v>229</v>
      </c>
      <c r="AA30" s="73" t="s">
        <v>213</v>
      </c>
      <c r="AB30" s="72" t="s">
        <v>236</v>
      </c>
      <c r="AC30" s="73" t="s">
        <v>215</v>
      </c>
      <c r="AD30" s="72" t="s">
        <v>221</v>
      </c>
      <c r="AE30" s="73" t="s">
        <v>213</v>
      </c>
      <c r="AF30" s="73" t="s">
        <v>213</v>
      </c>
      <c r="AG30" s="73" t="s">
        <v>260</v>
      </c>
      <c r="AH30" s="72" t="s">
        <v>228</v>
      </c>
      <c r="AI30" s="73" t="s">
        <v>8</v>
      </c>
      <c r="AJ30" s="72" t="s">
        <v>254</v>
      </c>
      <c r="AK30" s="73" t="s">
        <v>221</v>
      </c>
      <c r="AL30" s="73" t="s">
        <v>223</v>
      </c>
      <c r="AM30" s="73" t="s">
        <v>8</v>
      </c>
      <c r="AN30" s="73" t="s">
        <v>212</v>
      </c>
      <c r="AO30" s="73" t="s">
        <v>213</v>
      </c>
      <c r="AP30" s="73" t="s">
        <v>215</v>
      </c>
      <c r="AQ30" s="72" t="s">
        <v>223</v>
      </c>
      <c r="AR30" s="73" t="s">
        <v>235</v>
      </c>
      <c r="AS30" s="73" t="s">
        <v>213</v>
      </c>
      <c r="AT30" s="73" t="s">
        <v>8</v>
      </c>
      <c r="AU30" s="72" t="s">
        <v>229</v>
      </c>
      <c r="AV30" s="73" t="s">
        <v>213</v>
      </c>
      <c r="AW30" s="74"/>
    </row>
    <row r="31" spans="1:49" ht="12" customHeight="1">
      <c r="A31" s="193"/>
      <c r="B31" s="189"/>
      <c r="C31" s="199"/>
      <c r="D31" s="70" t="s">
        <v>106</v>
      </c>
      <c r="E31" s="70" t="s">
        <v>127</v>
      </c>
      <c r="F31" s="70" t="s">
        <v>237</v>
      </c>
      <c r="G31" s="70" t="s">
        <v>64</v>
      </c>
      <c r="H31" s="70" t="s">
        <v>66</v>
      </c>
      <c r="I31" s="70" t="s">
        <v>232</v>
      </c>
      <c r="J31" s="70" t="s">
        <v>100</v>
      </c>
      <c r="K31" s="70" t="s">
        <v>108</v>
      </c>
      <c r="L31" s="70" t="s">
        <v>231</v>
      </c>
      <c r="M31" s="70" t="s">
        <v>238</v>
      </c>
      <c r="N31" s="70" t="s">
        <v>139</v>
      </c>
      <c r="O31" s="70" t="s">
        <v>197</v>
      </c>
      <c r="P31" s="70" t="s">
        <v>245</v>
      </c>
      <c r="Q31" s="70" t="s">
        <v>121</v>
      </c>
      <c r="R31" s="70" t="s">
        <v>123</v>
      </c>
      <c r="S31" s="70" t="s">
        <v>202</v>
      </c>
      <c r="T31" s="70" t="s">
        <v>141</v>
      </c>
      <c r="U31" s="70" t="s">
        <v>62</v>
      </c>
      <c r="V31" s="70" t="s">
        <v>104</v>
      </c>
      <c r="W31" s="70" t="s">
        <v>201</v>
      </c>
      <c r="X31" s="70" t="s">
        <v>206</v>
      </c>
      <c r="Y31" s="70" t="s">
        <v>99</v>
      </c>
      <c r="Z31" s="70" t="s">
        <v>122</v>
      </c>
      <c r="AA31" s="70" t="s">
        <v>126</v>
      </c>
      <c r="AB31" s="70" t="s">
        <v>261</v>
      </c>
      <c r="AC31" s="70" t="s">
        <v>167</v>
      </c>
      <c r="AD31" s="70" t="s">
        <v>200</v>
      </c>
      <c r="AE31" s="70" t="s">
        <v>165</v>
      </c>
      <c r="AF31" s="70" t="s">
        <v>172</v>
      </c>
      <c r="AG31" s="70" t="s">
        <v>58</v>
      </c>
      <c r="AH31" s="70" t="s">
        <v>119</v>
      </c>
      <c r="AI31" s="70" t="s">
        <v>92</v>
      </c>
      <c r="AJ31" s="70" t="s">
        <v>109</v>
      </c>
      <c r="AK31" s="70" t="s">
        <v>176</v>
      </c>
      <c r="AL31" s="70" t="s">
        <v>144</v>
      </c>
      <c r="AM31" s="70" t="s">
        <v>113</v>
      </c>
      <c r="AN31" s="70" t="s">
        <v>145</v>
      </c>
      <c r="AO31" s="70" t="s">
        <v>115</v>
      </c>
      <c r="AP31" s="70" t="s">
        <v>246</v>
      </c>
      <c r="AQ31" s="70" t="s">
        <v>102</v>
      </c>
      <c r="AR31" s="70" t="s">
        <v>65</v>
      </c>
      <c r="AS31" s="70" t="s">
        <v>114</v>
      </c>
      <c r="AT31" s="70" t="s">
        <v>170</v>
      </c>
      <c r="AU31" s="70" t="s">
        <v>222</v>
      </c>
      <c r="AV31" s="70" t="s">
        <v>174</v>
      </c>
      <c r="AW31" s="71"/>
    </row>
    <row r="32" spans="1:49" ht="13.5" customHeight="1">
      <c r="A32" s="193"/>
      <c r="B32" s="188">
        <v>5</v>
      </c>
      <c r="C32" s="198" t="s">
        <v>178</v>
      </c>
      <c r="D32" s="72"/>
      <c r="E32" s="72"/>
      <c r="F32" s="73"/>
      <c r="G32" s="72"/>
      <c r="H32" s="73"/>
      <c r="I32" s="72"/>
      <c r="J32" s="73"/>
      <c r="K32" s="72"/>
      <c r="L32" s="73"/>
      <c r="M32" s="72"/>
      <c r="N32" s="73"/>
      <c r="O32" s="72"/>
      <c r="P32" s="73"/>
      <c r="Q32" s="73"/>
      <c r="R32" s="73"/>
      <c r="S32" s="73"/>
      <c r="T32" s="72" t="s">
        <v>8</v>
      </c>
      <c r="U32" s="73"/>
      <c r="V32" s="72"/>
      <c r="W32" s="73"/>
      <c r="X32" s="72"/>
      <c r="Y32" s="73"/>
      <c r="Z32" s="72"/>
      <c r="AA32" s="73"/>
      <c r="AB32" s="72"/>
      <c r="AC32" s="73"/>
      <c r="AD32" s="72"/>
      <c r="AE32" s="73"/>
      <c r="AF32" s="73"/>
      <c r="AG32" s="73"/>
      <c r="AH32" s="72"/>
      <c r="AI32" s="73" t="s">
        <v>8</v>
      </c>
      <c r="AJ32" s="72" t="s">
        <v>8</v>
      </c>
      <c r="AK32" s="73" t="s">
        <v>215</v>
      </c>
      <c r="AL32" s="73" t="s">
        <v>213</v>
      </c>
      <c r="AM32" s="73" t="s">
        <v>8</v>
      </c>
      <c r="AN32" s="73" t="s">
        <v>16</v>
      </c>
      <c r="AO32" s="73" t="s">
        <v>221</v>
      </c>
      <c r="AP32" s="73" t="s">
        <v>215</v>
      </c>
      <c r="AQ32" s="72" t="s">
        <v>230</v>
      </c>
      <c r="AR32" s="73" t="s">
        <v>221</v>
      </c>
      <c r="AS32" s="73" t="s">
        <v>212</v>
      </c>
      <c r="AT32" s="73" t="s">
        <v>223</v>
      </c>
      <c r="AU32" s="72" t="s">
        <v>8</v>
      </c>
      <c r="AV32" s="73" t="s">
        <v>233</v>
      </c>
      <c r="AW32" s="74"/>
    </row>
    <row r="33" spans="1:49" ht="12.75" customHeight="1" thickBot="1">
      <c r="A33" s="194"/>
      <c r="B33" s="190"/>
      <c r="C33" s="20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 t="s">
        <v>141</v>
      </c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 t="s">
        <v>92</v>
      </c>
      <c r="AJ33" s="62" t="s">
        <v>109</v>
      </c>
      <c r="AK33" s="70" t="s">
        <v>237</v>
      </c>
      <c r="AL33" s="62" t="s">
        <v>121</v>
      </c>
      <c r="AM33" s="62" t="s">
        <v>113</v>
      </c>
      <c r="AN33" s="62" t="s">
        <v>123</v>
      </c>
      <c r="AO33" s="62" t="s">
        <v>174</v>
      </c>
      <c r="AP33" s="62" t="s">
        <v>246</v>
      </c>
      <c r="AQ33" s="62" t="s">
        <v>107</v>
      </c>
      <c r="AR33" s="62" t="s">
        <v>239</v>
      </c>
      <c r="AS33" s="62" t="s">
        <v>106</v>
      </c>
      <c r="AT33" s="62" t="s">
        <v>203</v>
      </c>
      <c r="AU33" s="62" t="s">
        <v>102</v>
      </c>
      <c r="AV33" s="62" t="s">
        <v>208</v>
      </c>
      <c r="AW33" s="75"/>
    </row>
    <row r="34" spans="1:49" ht="13.5" customHeight="1">
      <c r="A34" s="192" t="s">
        <v>5</v>
      </c>
      <c r="B34" s="203">
        <v>1</v>
      </c>
      <c r="C34" s="205" t="s">
        <v>164</v>
      </c>
      <c r="D34" s="69" t="s">
        <v>235</v>
      </c>
      <c r="E34" s="69" t="s">
        <v>220</v>
      </c>
      <c r="F34" s="76" t="s">
        <v>16</v>
      </c>
      <c r="G34" s="69" t="s">
        <v>215</v>
      </c>
      <c r="H34" s="76" t="s">
        <v>216</v>
      </c>
      <c r="I34" s="69" t="s">
        <v>8</v>
      </c>
      <c r="J34" s="76" t="s">
        <v>220</v>
      </c>
      <c r="K34" s="69" t="s">
        <v>213</v>
      </c>
      <c r="L34" s="76" t="s">
        <v>8</v>
      </c>
      <c r="M34" s="69" t="s">
        <v>8</v>
      </c>
      <c r="N34" s="76" t="s">
        <v>215</v>
      </c>
      <c r="O34" s="69" t="s">
        <v>212</v>
      </c>
      <c r="P34" s="76" t="s">
        <v>213</v>
      </c>
      <c r="Q34" s="76" t="s">
        <v>8</v>
      </c>
      <c r="R34" s="76" t="s">
        <v>227</v>
      </c>
      <c r="S34" s="76" t="s">
        <v>216</v>
      </c>
      <c r="T34" s="69" t="s">
        <v>216</v>
      </c>
      <c r="U34" s="76" t="s">
        <v>230</v>
      </c>
      <c r="V34" s="69" t="s">
        <v>213</v>
      </c>
      <c r="W34" s="76" t="s">
        <v>213</v>
      </c>
      <c r="X34" s="69" t="s">
        <v>235</v>
      </c>
      <c r="Y34" s="76" t="s">
        <v>221</v>
      </c>
      <c r="Z34" s="69" t="s">
        <v>212</v>
      </c>
      <c r="AA34" s="76" t="s">
        <v>230</v>
      </c>
      <c r="AB34" s="69" t="s">
        <v>235</v>
      </c>
      <c r="AC34" s="76" t="s">
        <v>214</v>
      </c>
      <c r="AD34" s="69" t="s">
        <v>233</v>
      </c>
      <c r="AE34" s="76" t="s">
        <v>233</v>
      </c>
      <c r="AF34" s="76" t="s">
        <v>217</v>
      </c>
      <c r="AG34" s="76" t="s">
        <v>221</v>
      </c>
      <c r="AH34" s="69" t="s">
        <v>8</v>
      </c>
      <c r="AI34" s="76" t="s">
        <v>8</v>
      </c>
      <c r="AJ34" s="69" t="s">
        <v>233</v>
      </c>
      <c r="AK34" s="76" t="s">
        <v>223</v>
      </c>
      <c r="AL34" s="76" t="s">
        <v>221</v>
      </c>
      <c r="AM34" s="76" t="s">
        <v>212</v>
      </c>
      <c r="AN34" s="76" t="s">
        <v>213</v>
      </c>
      <c r="AO34" s="76" t="s">
        <v>229</v>
      </c>
      <c r="AP34" s="76" t="s">
        <v>221</v>
      </c>
      <c r="AQ34" s="69" t="s">
        <v>255</v>
      </c>
      <c r="AR34" s="76" t="s">
        <v>229</v>
      </c>
      <c r="AS34" s="76" t="s">
        <v>217</v>
      </c>
      <c r="AT34" s="76" t="s">
        <v>215</v>
      </c>
      <c r="AU34" s="69" t="s">
        <v>8</v>
      </c>
      <c r="AV34" s="76" t="s">
        <v>8</v>
      </c>
      <c r="AW34" s="77" t="s">
        <v>225</v>
      </c>
    </row>
    <row r="35" spans="1:49" ht="12.75" customHeight="1">
      <c r="A35" s="196"/>
      <c r="B35" s="204"/>
      <c r="C35" s="199"/>
      <c r="D35" s="70" t="s">
        <v>64</v>
      </c>
      <c r="E35" s="70" t="s">
        <v>108</v>
      </c>
      <c r="F35" s="70" t="s">
        <v>140</v>
      </c>
      <c r="G35" s="70" t="s">
        <v>125</v>
      </c>
      <c r="H35" s="70" t="s">
        <v>89</v>
      </c>
      <c r="I35" s="70" t="s">
        <v>144</v>
      </c>
      <c r="J35" s="70" t="s">
        <v>131</v>
      </c>
      <c r="K35" s="70" t="s">
        <v>128</v>
      </c>
      <c r="L35" s="70" t="s">
        <v>132</v>
      </c>
      <c r="M35" s="70" t="s">
        <v>201</v>
      </c>
      <c r="N35" s="70" t="s">
        <v>139</v>
      </c>
      <c r="O35" s="70" t="s">
        <v>202</v>
      </c>
      <c r="P35" s="70" t="s">
        <v>199</v>
      </c>
      <c r="Q35" s="70" t="s">
        <v>142</v>
      </c>
      <c r="R35" s="70" t="s">
        <v>67</v>
      </c>
      <c r="S35" s="70" t="s">
        <v>218</v>
      </c>
      <c r="T35" s="70" t="s">
        <v>93</v>
      </c>
      <c r="U35" s="70" t="s">
        <v>101</v>
      </c>
      <c r="V35" s="70" t="s">
        <v>168</v>
      </c>
      <c r="W35" s="70" t="s">
        <v>198</v>
      </c>
      <c r="X35" s="70" t="s">
        <v>61</v>
      </c>
      <c r="Y35" s="70" t="s">
        <v>137</v>
      </c>
      <c r="Z35" s="70" t="s">
        <v>238</v>
      </c>
      <c r="AA35" s="70" t="s">
        <v>107</v>
      </c>
      <c r="AB35" s="70" t="s">
        <v>136</v>
      </c>
      <c r="AC35" s="70" t="s">
        <v>104</v>
      </c>
      <c r="AD35" s="70" t="s">
        <v>63</v>
      </c>
      <c r="AE35" s="70" t="s">
        <v>240</v>
      </c>
      <c r="AF35" s="70" t="s">
        <v>91</v>
      </c>
      <c r="AG35" s="70" t="s">
        <v>120</v>
      </c>
      <c r="AH35" s="70" t="s">
        <v>106</v>
      </c>
      <c r="AI35" s="70" t="s">
        <v>92</v>
      </c>
      <c r="AJ35" s="70" t="s">
        <v>58</v>
      </c>
      <c r="AK35" s="70" t="s">
        <v>98</v>
      </c>
      <c r="AL35" s="70" t="s">
        <v>239</v>
      </c>
      <c r="AM35" s="70" t="s">
        <v>145</v>
      </c>
      <c r="AN35" s="70" t="s">
        <v>114</v>
      </c>
      <c r="AO35" s="70" t="s">
        <v>222</v>
      </c>
      <c r="AP35" s="70" t="s">
        <v>176</v>
      </c>
      <c r="AQ35" s="70" t="s">
        <v>110</v>
      </c>
      <c r="AR35" s="70" t="s">
        <v>204</v>
      </c>
      <c r="AS35" s="70" t="s">
        <v>116</v>
      </c>
      <c r="AT35" s="70" t="s">
        <v>124</v>
      </c>
      <c r="AU35" s="70" t="s">
        <v>102</v>
      </c>
      <c r="AV35" s="70" t="s">
        <v>244</v>
      </c>
      <c r="AW35" s="71" t="s">
        <v>96</v>
      </c>
    </row>
    <row r="36" spans="1:49" ht="13.5" customHeight="1">
      <c r="A36" s="196"/>
      <c r="B36" s="188">
        <v>2</v>
      </c>
      <c r="C36" s="198" t="s">
        <v>173</v>
      </c>
      <c r="D36" s="72" t="s">
        <v>221</v>
      </c>
      <c r="E36" s="72" t="s">
        <v>216</v>
      </c>
      <c r="F36" s="73" t="s">
        <v>220</v>
      </c>
      <c r="G36" s="72" t="s">
        <v>220</v>
      </c>
      <c r="H36" s="73" t="s">
        <v>216</v>
      </c>
      <c r="I36" s="72" t="s">
        <v>8</v>
      </c>
      <c r="J36" s="73" t="s">
        <v>236</v>
      </c>
      <c r="K36" s="72" t="s">
        <v>217</v>
      </c>
      <c r="L36" s="73" t="s">
        <v>216</v>
      </c>
      <c r="M36" s="72" t="s">
        <v>8</v>
      </c>
      <c r="N36" s="73" t="s">
        <v>8</v>
      </c>
      <c r="O36" s="72" t="s">
        <v>235</v>
      </c>
      <c r="P36" s="73" t="s">
        <v>213</v>
      </c>
      <c r="Q36" s="73" t="s">
        <v>212</v>
      </c>
      <c r="R36" s="73" t="s">
        <v>215</v>
      </c>
      <c r="S36" s="73" t="s">
        <v>8</v>
      </c>
      <c r="T36" s="72" t="s">
        <v>216</v>
      </c>
      <c r="U36" s="73" t="s">
        <v>8</v>
      </c>
      <c r="V36" s="72" t="s">
        <v>213</v>
      </c>
      <c r="W36" s="73" t="s">
        <v>213</v>
      </c>
      <c r="X36" s="72" t="s">
        <v>8</v>
      </c>
      <c r="Y36" s="73" t="s">
        <v>212</v>
      </c>
      <c r="Z36" s="72" t="s">
        <v>221</v>
      </c>
      <c r="AA36" s="73" t="s">
        <v>221</v>
      </c>
      <c r="AB36" s="72" t="s">
        <v>220</v>
      </c>
      <c r="AC36" s="73" t="s">
        <v>223</v>
      </c>
      <c r="AD36" s="72" t="s">
        <v>235</v>
      </c>
      <c r="AE36" s="73" t="s">
        <v>230</v>
      </c>
      <c r="AF36" s="73" t="s">
        <v>215</v>
      </c>
      <c r="AG36" s="73" t="s">
        <v>213</v>
      </c>
      <c r="AH36" s="72" t="s">
        <v>8</v>
      </c>
      <c r="AI36" s="73" t="s">
        <v>8</v>
      </c>
      <c r="AJ36" s="72" t="s">
        <v>223</v>
      </c>
      <c r="AK36" s="73" t="s">
        <v>217</v>
      </c>
      <c r="AL36" s="73" t="s">
        <v>229</v>
      </c>
      <c r="AM36" s="73" t="s">
        <v>233</v>
      </c>
      <c r="AN36" s="73" t="s">
        <v>217</v>
      </c>
      <c r="AO36" s="73" t="s">
        <v>212</v>
      </c>
      <c r="AP36" s="73" t="s">
        <v>220</v>
      </c>
      <c r="AQ36" s="72" t="s">
        <v>255</v>
      </c>
      <c r="AR36" s="73" t="s">
        <v>217</v>
      </c>
      <c r="AS36" s="73" t="s">
        <v>215</v>
      </c>
      <c r="AT36" s="73" t="s">
        <v>215</v>
      </c>
      <c r="AU36" s="72" t="s">
        <v>230</v>
      </c>
      <c r="AV36" s="73" t="s">
        <v>8</v>
      </c>
      <c r="AW36" s="74" t="s">
        <v>225</v>
      </c>
    </row>
    <row r="37" spans="1:49" ht="12.75" customHeight="1">
      <c r="A37" s="196"/>
      <c r="B37" s="189"/>
      <c r="C37" s="199"/>
      <c r="D37" s="70" t="s">
        <v>176</v>
      </c>
      <c r="E37" s="70" t="s">
        <v>218</v>
      </c>
      <c r="F37" s="70" t="s">
        <v>131</v>
      </c>
      <c r="G37" s="70" t="s">
        <v>108</v>
      </c>
      <c r="H37" s="70" t="s">
        <v>89</v>
      </c>
      <c r="I37" s="70" t="s">
        <v>144</v>
      </c>
      <c r="J37" s="70" t="s">
        <v>67</v>
      </c>
      <c r="K37" s="70" t="s">
        <v>128</v>
      </c>
      <c r="L37" s="70" t="s">
        <v>231</v>
      </c>
      <c r="M37" s="70" t="s">
        <v>201</v>
      </c>
      <c r="N37" s="70" t="s">
        <v>143</v>
      </c>
      <c r="O37" s="70" t="s">
        <v>64</v>
      </c>
      <c r="P37" s="70" t="s">
        <v>199</v>
      </c>
      <c r="Q37" s="70" t="s">
        <v>129</v>
      </c>
      <c r="R37" s="70" t="s">
        <v>125</v>
      </c>
      <c r="S37" s="70" t="s">
        <v>202</v>
      </c>
      <c r="T37" s="70" t="s">
        <v>93</v>
      </c>
      <c r="U37" s="70" t="s">
        <v>132</v>
      </c>
      <c r="V37" s="70" t="s">
        <v>168</v>
      </c>
      <c r="W37" s="70" t="s">
        <v>198</v>
      </c>
      <c r="X37" s="70" t="s">
        <v>97</v>
      </c>
      <c r="Y37" s="70" t="s">
        <v>238</v>
      </c>
      <c r="Z37" s="70" t="s">
        <v>120</v>
      </c>
      <c r="AA37" s="70" t="s">
        <v>137</v>
      </c>
      <c r="AB37" s="70" t="s">
        <v>135</v>
      </c>
      <c r="AC37" s="70" t="s">
        <v>102</v>
      </c>
      <c r="AD37" s="70" t="s">
        <v>61</v>
      </c>
      <c r="AE37" s="70" t="s">
        <v>107</v>
      </c>
      <c r="AF37" s="70" t="s">
        <v>91</v>
      </c>
      <c r="AG37" s="70" t="s">
        <v>115</v>
      </c>
      <c r="AH37" s="70" t="s">
        <v>106</v>
      </c>
      <c r="AI37" s="70" t="s">
        <v>92</v>
      </c>
      <c r="AJ37" s="70" t="s">
        <v>98</v>
      </c>
      <c r="AK37" s="70" t="s">
        <v>204</v>
      </c>
      <c r="AL37" s="70" t="s">
        <v>122</v>
      </c>
      <c r="AM37" s="70" t="s">
        <v>58</v>
      </c>
      <c r="AN37" s="70" t="s">
        <v>114</v>
      </c>
      <c r="AO37" s="70" t="s">
        <v>145</v>
      </c>
      <c r="AP37" s="70" t="s">
        <v>130</v>
      </c>
      <c r="AQ37" s="187" t="s">
        <v>110</v>
      </c>
      <c r="AR37" s="70" t="s">
        <v>111</v>
      </c>
      <c r="AS37" s="70" t="s">
        <v>116</v>
      </c>
      <c r="AT37" s="70" t="s">
        <v>124</v>
      </c>
      <c r="AU37" s="70" t="s">
        <v>101</v>
      </c>
      <c r="AV37" s="70" t="s">
        <v>244</v>
      </c>
      <c r="AW37" s="71" t="s">
        <v>96</v>
      </c>
    </row>
    <row r="38" spans="1:49" ht="13.5" customHeight="1">
      <c r="A38" s="196"/>
      <c r="B38" s="188">
        <v>3</v>
      </c>
      <c r="C38" s="198" t="s">
        <v>175</v>
      </c>
      <c r="D38" s="146" t="s">
        <v>259</v>
      </c>
      <c r="E38" s="146" t="s">
        <v>265</v>
      </c>
      <c r="F38" s="147" t="s">
        <v>259</v>
      </c>
      <c r="G38" s="146" t="s">
        <v>265</v>
      </c>
      <c r="H38" s="147" t="s">
        <v>219</v>
      </c>
      <c r="I38" s="146" t="s">
        <v>259</v>
      </c>
      <c r="J38" s="147" t="s">
        <v>265</v>
      </c>
      <c r="K38" s="146" t="s">
        <v>219</v>
      </c>
      <c r="L38" s="147" t="s">
        <v>259</v>
      </c>
      <c r="M38" s="146" t="s">
        <v>265</v>
      </c>
      <c r="N38" s="147" t="s">
        <v>259</v>
      </c>
      <c r="O38" s="146" t="s">
        <v>265</v>
      </c>
      <c r="P38" s="147" t="s">
        <v>265</v>
      </c>
      <c r="Q38" s="73" t="s">
        <v>265</v>
      </c>
      <c r="R38" s="73" t="s">
        <v>265</v>
      </c>
      <c r="S38" s="73" t="s">
        <v>265</v>
      </c>
      <c r="T38" s="72" t="s">
        <v>221</v>
      </c>
      <c r="U38" s="73" t="s">
        <v>215</v>
      </c>
      <c r="V38" s="72" t="s">
        <v>221</v>
      </c>
      <c r="W38" s="73" t="s">
        <v>212</v>
      </c>
      <c r="X38" s="72" t="s">
        <v>8</v>
      </c>
      <c r="Y38" s="73" t="s">
        <v>214</v>
      </c>
      <c r="Z38" s="72" t="s">
        <v>233</v>
      </c>
      <c r="AA38" s="73" t="s">
        <v>8</v>
      </c>
      <c r="AB38" s="72" t="s">
        <v>213</v>
      </c>
      <c r="AC38" s="73" t="s">
        <v>8</v>
      </c>
      <c r="AD38" s="72" t="s">
        <v>213</v>
      </c>
      <c r="AE38" s="73" t="s">
        <v>221</v>
      </c>
      <c r="AF38" s="73" t="s">
        <v>229</v>
      </c>
      <c r="AG38" s="73" t="s">
        <v>16</v>
      </c>
      <c r="AH38" s="72" t="s">
        <v>235</v>
      </c>
      <c r="AI38" s="73" t="s">
        <v>229</v>
      </c>
      <c r="AJ38" s="72" t="s">
        <v>235</v>
      </c>
      <c r="AK38" s="73" t="s">
        <v>213</v>
      </c>
      <c r="AL38" s="73" t="s">
        <v>236</v>
      </c>
      <c r="AM38" s="73" t="s">
        <v>230</v>
      </c>
      <c r="AN38" s="73" t="s">
        <v>233</v>
      </c>
      <c r="AO38" s="73" t="s">
        <v>217</v>
      </c>
      <c r="AP38" s="73" t="s">
        <v>8</v>
      </c>
      <c r="AQ38" s="72" t="s">
        <v>213</v>
      </c>
      <c r="AR38" s="73" t="s">
        <v>223</v>
      </c>
      <c r="AS38" s="73" t="s">
        <v>220</v>
      </c>
      <c r="AT38" s="73" t="s">
        <v>213</v>
      </c>
      <c r="AU38" s="72" t="s">
        <v>228</v>
      </c>
      <c r="AV38" s="73" t="s">
        <v>213</v>
      </c>
      <c r="AW38" s="74" t="s">
        <v>225</v>
      </c>
    </row>
    <row r="39" spans="1:49" ht="12.75" customHeight="1">
      <c r="A39" s="196"/>
      <c r="B39" s="189"/>
      <c r="C39" s="199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70"/>
      <c r="R39" s="70"/>
      <c r="S39" s="70"/>
      <c r="T39" s="70" t="s">
        <v>131</v>
      </c>
      <c r="U39" s="70" t="s">
        <v>110</v>
      </c>
      <c r="V39" s="70" t="s">
        <v>120</v>
      </c>
      <c r="W39" s="70" t="s">
        <v>201</v>
      </c>
      <c r="X39" s="70" t="s">
        <v>97</v>
      </c>
      <c r="Y39" s="70" t="s">
        <v>104</v>
      </c>
      <c r="Z39" s="70" t="s">
        <v>63</v>
      </c>
      <c r="AA39" s="70" t="s">
        <v>143</v>
      </c>
      <c r="AB39" s="70" t="s">
        <v>239</v>
      </c>
      <c r="AC39" s="70" t="s">
        <v>92</v>
      </c>
      <c r="AD39" s="70" t="s">
        <v>194</v>
      </c>
      <c r="AE39" s="70" t="s">
        <v>137</v>
      </c>
      <c r="AF39" s="70" t="s">
        <v>122</v>
      </c>
      <c r="AG39" s="70" t="s">
        <v>199</v>
      </c>
      <c r="AH39" s="70" t="s">
        <v>136</v>
      </c>
      <c r="AI39" s="70" t="s">
        <v>222</v>
      </c>
      <c r="AJ39" s="70" t="s">
        <v>181</v>
      </c>
      <c r="AK39" s="70" t="s">
        <v>140</v>
      </c>
      <c r="AL39" s="70" t="s">
        <v>67</v>
      </c>
      <c r="AM39" s="70" t="s">
        <v>101</v>
      </c>
      <c r="AN39" s="70" t="s">
        <v>58</v>
      </c>
      <c r="AO39" s="70" t="s">
        <v>115</v>
      </c>
      <c r="AP39" s="70" t="s">
        <v>129</v>
      </c>
      <c r="AQ39" s="70" t="s">
        <v>111</v>
      </c>
      <c r="AR39" s="70" t="s">
        <v>144</v>
      </c>
      <c r="AS39" s="70" t="s">
        <v>130</v>
      </c>
      <c r="AT39" s="70" t="s">
        <v>176</v>
      </c>
      <c r="AU39" s="70" t="s">
        <v>231</v>
      </c>
      <c r="AV39" s="70" t="s">
        <v>174</v>
      </c>
      <c r="AW39" s="71" t="s">
        <v>96</v>
      </c>
    </row>
    <row r="40" spans="1:49" ht="14" customHeight="1">
      <c r="A40" s="196"/>
      <c r="B40" s="188">
        <v>4</v>
      </c>
      <c r="C40" s="198" t="s">
        <v>177</v>
      </c>
      <c r="D40" s="146" t="s">
        <v>259</v>
      </c>
      <c r="E40" s="146" t="s">
        <v>265</v>
      </c>
      <c r="F40" s="147" t="s">
        <v>259</v>
      </c>
      <c r="G40" s="146" t="s">
        <v>265</v>
      </c>
      <c r="H40" s="147" t="s">
        <v>219</v>
      </c>
      <c r="I40" s="146" t="s">
        <v>259</v>
      </c>
      <c r="J40" s="147" t="s">
        <v>265</v>
      </c>
      <c r="K40" s="146" t="s">
        <v>219</v>
      </c>
      <c r="L40" s="147" t="s">
        <v>259</v>
      </c>
      <c r="M40" s="146" t="s">
        <v>265</v>
      </c>
      <c r="N40" s="147" t="s">
        <v>259</v>
      </c>
      <c r="O40" s="146" t="s">
        <v>265</v>
      </c>
      <c r="P40" s="147" t="s">
        <v>265</v>
      </c>
      <c r="Q40" s="73" t="s">
        <v>265</v>
      </c>
      <c r="R40" s="73" t="s">
        <v>265</v>
      </c>
      <c r="S40" s="73" t="s">
        <v>265</v>
      </c>
      <c r="T40" s="72" t="s">
        <v>233</v>
      </c>
      <c r="U40" s="73" t="s">
        <v>221</v>
      </c>
      <c r="V40" s="72" t="s">
        <v>228</v>
      </c>
      <c r="W40" s="73" t="s">
        <v>221</v>
      </c>
      <c r="X40" s="72" t="s">
        <v>16</v>
      </c>
      <c r="Y40" s="73" t="s">
        <v>235</v>
      </c>
      <c r="Z40" s="72" t="s">
        <v>215</v>
      </c>
      <c r="AA40" s="73" t="s">
        <v>8</v>
      </c>
      <c r="AB40" s="72" t="s">
        <v>213</v>
      </c>
      <c r="AC40" s="73" t="s">
        <v>213</v>
      </c>
      <c r="AD40" s="72" t="s">
        <v>213</v>
      </c>
      <c r="AE40" s="73" t="s">
        <v>223</v>
      </c>
      <c r="AF40" s="73" t="s">
        <v>8</v>
      </c>
      <c r="AG40" s="73" t="s">
        <v>8</v>
      </c>
      <c r="AH40" s="72" t="s">
        <v>233</v>
      </c>
      <c r="AI40" s="73" t="s">
        <v>213</v>
      </c>
      <c r="AJ40" s="72" t="s">
        <v>221</v>
      </c>
      <c r="AK40" s="73" t="s">
        <v>213</v>
      </c>
      <c r="AL40" s="73" t="s">
        <v>8</v>
      </c>
      <c r="AM40" s="73" t="s">
        <v>213</v>
      </c>
      <c r="AN40" s="73" t="s">
        <v>215</v>
      </c>
      <c r="AO40" s="73" t="s">
        <v>228</v>
      </c>
      <c r="AP40" s="73" t="s">
        <v>8</v>
      </c>
      <c r="AQ40" s="72" t="s">
        <v>233</v>
      </c>
      <c r="AR40" s="73" t="s">
        <v>230</v>
      </c>
      <c r="AS40" s="73" t="s">
        <v>213</v>
      </c>
      <c r="AT40" s="73" t="s">
        <v>229</v>
      </c>
      <c r="AU40" s="72" t="s">
        <v>215</v>
      </c>
      <c r="AV40" s="73" t="s">
        <v>230</v>
      </c>
      <c r="AW40" s="74" t="s">
        <v>235</v>
      </c>
    </row>
    <row r="41" spans="1:49" ht="15" customHeight="1">
      <c r="A41" s="196"/>
      <c r="B41" s="189"/>
      <c r="C41" s="199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 t="s">
        <v>63</v>
      </c>
      <c r="U41" s="70" t="s">
        <v>137</v>
      </c>
      <c r="V41" s="70" t="s">
        <v>218</v>
      </c>
      <c r="W41" s="70" t="s">
        <v>120</v>
      </c>
      <c r="X41" s="70" t="s">
        <v>248</v>
      </c>
      <c r="Y41" s="70" t="s">
        <v>64</v>
      </c>
      <c r="Z41" s="70" t="s">
        <v>124</v>
      </c>
      <c r="AA41" s="70" t="s">
        <v>143</v>
      </c>
      <c r="AB41" s="70" t="s">
        <v>239</v>
      </c>
      <c r="AC41" s="70" t="s">
        <v>168</v>
      </c>
      <c r="AD41" s="70" t="s">
        <v>194</v>
      </c>
      <c r="AE41" s="70" t="s">
        <v>102</v>
      </c>
      <c r="AF41" s="70" t="s">
        <v>202</v>
      </c>
      <c r="AG41" s="70" t="s">
        <v>201</v>
      </c>
      <c r="AH41" s="70" t="s">
        <v>240</v>
      </c>
      <c r="AI41" s="70" t="s">
        <v>135</v>
      </c>
      <c r="AJ41" s="70" t="s">
        <v>174</v>
      </c>
      <c r="AK41" s="70" t="s">
        <v>140</v>
      </c>
      <c r="AL41" s="70" t="s">
        <v>112</v>
      </c>
      <c r="AM41" s="70" t="s">
        <v>128</v>
      </c>
      <c r="AN41" s="70" t="s">
        <v>139</v>
      </c>
      <c r="AO41" s="70" t="s">
        <v>231</v>
      </c>
      <c r="AP41" s="70" t="s">
        <v>129</v>
      </c>
      <c r="AQ41" s="70" t="s">
        <v>58</v>
      </c>
      <c r="AR41" s="70" t="s">
        <v>101</v>
      </c>
      <c r="AS41" s="70" t="s">
        <v>114</v>
      </c>
      <c r="AT41" s="70" t="s">
        <v>222</v>
      </c>
      <c r="AU41" s="70" t="s">
        <v>237</v>
      </c>
      <c r="AV41" s="70" t="s">
        <v>107</v>
      </c>
      <c r="AW41" s="71" t="s">
        <v>136</v>
      </c>
    </row>
    <row r="42" spans="1:49" ht="13" customHeight="1">
      <c r="A42" s="196"/>
      <c r="B42" s="188">
        <v>5</v>
      </c>
      <c r="C42" s="198" t="s">
        <v>178</v>
      </c>
      <c r="D42" s="72"/>
      <c r="E42" s="72"/>
      <c r="F42" s="73"/>
      <c r="G42" s="72"/>
      <c r="H42" s="73"/>
      <c r="I42" s="72"/>
      <c r="J42" s="73"/>
      <c r="K42" s="72"/>
      <c r="L42" s="73"/>
      <c r="M42" s="72"/>
      <c r="N42" s="73"/>
      <c r="O42" s="72"/>
      <c r="P42" s="73"/>
      <c r="Q42" s="73"/>
      <c r="R42" s="73"/>
      <c r="S42" s="73"/>
      <c r="T42" s="72" t="s">
        <v>212</v>
      </c>
      <c r="U42" s="73"/>
      <c r="V42" s="72"/>
      <c r="W42" s="73"/>
      <c r="X42" s="72"/>
      <c r="Y42" s="73"/>
      <c r="Z42" s="72"/>
      <c r="AA42" s="73"/>
      <c r="AB42" s="72"/>
      <c r="AC42" s="73"/>
      <c r="AD42" s="72"/>
      <c r="AE42" s="73"/>
      <c r="AF42" s="73"/>
      <c r="AG42" s="73"/>
      <c r="AH42" s="72"/>
      <c r="AI42" s="73" t="s">
        <v>213</v>
      </c>
      <c r="AJ42" s="72" t="s">
        <v>16</v>
      </c>
      <c r="AK42" s="73" t="s">
        <v>214</v>
      </c>
      <c r="AL42" s="73" t="s">
        <v>8</v>
      </c>
      <c r="AM42" s="73" t="s">
        <v>220</v>
      </c>
      <c r="AN42" s="73" t="s">
        <v>8</v>
      </c>
      <c r="AO42" s="73" t="s">
        <v>236</v>
      </c>
      <c r="AP42" s="73" t="s">
        <v>230</v>
      </c>
      <c r="AQ42" s="72" t="s">
        <v>220</v>
      </c>
      <c r="AR42" s="73" t="s">
        <v>221</v>
      </c>
      <c r="AS42" s="73" t="s">
        <v>214</v>
      </c>
      <c r="AT42" s="73" t="s">
        <v>221</v>
      </c>
      <c r="AU42" s="72" t="s">
        <v>215</v>
      </c>
      <c r="AV42" s="73" t="s">
        <v>251</v>
      </c>
      <c r="AW42" s="74"/>
    </row>
    <row r="43" spans="1:49" ht="12.75" customHeight="1" thickBot="1">
      <c r="A43" s="197"/>
      <c r="B43" s="190"/>
      <c r="C43" s="200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 t="s">
        <v>202</v>
      </c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70" t="s">
        <v>135</v>
      </c>
      <c r="AJ43" s="62" t="s">
        <v>249</v>
      </c>
      <c r="AK43" s="62" t="s">
        <v>140</v>
      </c>
      <c r="AL43" s="62" t="s">
        <v>112</v>
      </c>
      <c r="AM43" s="62" t="s">
        <v>130</v>
      </c>
      <c r="AN43" s="62" t="s">
        <v>129</v>
      </c>
      <c r="AO43" s="62" t="s">
        <v>67</v>
      </c>
      <c r="AP43" s="62" t="s">
        <v>107</v>
      </c>
      <c r="AQ43" s="62" t="s">
        <v>131</v>
      </c>
      <c r="AR43" s="62" t="s">
        <v>239</v>
      </c>
      <c r="AS43" s="62" t="s">
        <v>114</v>
      </c>
      <c r="AT43" s="62" t="s">
        <v>174</v>
      </c>
      <c r="AU43" s="62" t="s">
        <v>237</v>
      </c>
      <c r="AV43" s="62" t="s">
        <v>143</v>
      </c>
      <c r="AW43" s="75"/>
    </row>
    <row r="44" spans="1:49" ht="13.5" customHeight="1">
      <c r="A44" s="193" t="s">
        <v>6</v>
      </c>
      <c r="B44" s="208">
        <v>1</v>
      </c>
      <c r="C44" s="202" t="s">
        <v>164</v>
      </c>
      <c r="D44" s="69" t="s">
        <v>217</v>
      </c>
      <c r="E44" s="69" t="s">
        <v>220</v>
      </c>
      <c r="F44" s="76" t="s">
        <v>213</v>
      </c>
      <c r="G44" s="69" t="s">
        <v>213</v>
      </c>
      <c r="H44" s="76" t="s">
        <v>8</v>
      </c>
      <c r="I44" s="69" t="s">
        <v>215</v>
      </c>
      <c r="J44" s="76" t="s">
        <v>216</v>
      </c>
      <c r="K44" s="69" t="s">
        <v>235</v>
      </c>
      <c r="L44" s="76" t="s">
        <v>8</v>
      </c>
      <c r="M44" s="69" t="s">
        <v>227</v>
      </c>
      <c r="N44" s="76" t="s">
        <v>216</v>
      </c>
      <c r="O44" s="69" t="s">
        <v>216</v>
      </c>
      <c r="P44" s="76" t="s">
        <v>216</v>
      </c>
      <c r="Q44" s="76" t="s">
        <v>235</v>
      </c>
      <c r="R44" s="76" t="s">
        <v>221</v>
      </c>
      <c r="S44" s="76" t="s">
        <v>213</v>
      </c>
      <c r="T44" s="69" t="s">
        <v>217</v>
      </c>
      <c r="U44" s="76" t="s">
        <v>221</v>
      </c>
      <c r="V44" s="69" t="s">
        <v>230</v>
      </c>
      <c r="W44" s="76" t="s">
        <v>8</v>
      </c>
      <c r="X44" s="69" t="s">
        <v>215</v>
      </c>
      <c r="Y44" s="76" t="s">
        <v>215</v>
      </c>
      <c r="Z44" s="69" t="s">
        <v>213</v>
      </c>
      <c r="AA44" s="76" t="s">
        <v>230</v>
      </c>
      <c r="AB44" s="69" t="s">
        <v>233</v>
      </c>
      <c r="AC44" s="76" t="s">
        <v>212</v>
      </c>
      <c r="AD44" s="69" t="s">
        <v>8</v>
      </c>
      <c r="AE44" s="76" t="s">
        <v>8</v>
      </c>
      <c r="AF44" s="76" t="s">
        <v>8</v>
      </c>
      <c r="AG44" s="76" t="s">
        <v>221</v>
      </c>
      <c r="AH44" s="69" t="s">
        <v>221</v>
      </c>
      <c r="AI44" s="76" t="s">
        <v>215</v>
      </c>
      <c r="AJ44" s="69" t="s">
        <v>213</v>
      </c>
      <c r="AK44" s="76" t="s">
        <v>212</v>
      </c>
      <c r="AL44" s="76" t="s">
        <v>8</v>
      </c>
      <c r="AM44" s="76" t="s">
        <v>215</v>
      </c>
      <c r="AN44" s="76" t="s">
        <v>235</v>
      </c>
      <c r="AO44" s="76" t="s">
        <v>230</v>
      </c>
      <c r="AP44" s="76" t="s">
        <v>235</v>
      </c>
      <c r="AQ44" s="69" t="s">
        <v>217</v>
      </c>
      <c r="AR44" s="76" t="s">
        <v>8</v>
      </c>
      <c r="AS44" s="76" t="s">
        <v>235</v>
      </c>
      <c r="AT44" s="76" t="s">
        <v>215</v>
      </c>
      <c r="AU44" s="69" t="s">
        <v>16</v>
      </c>
      <c r="AV44" s="76" t="s">
        <v>212</v>
      </c>
      <c r="AW44" s="77"/>
    </row>
    <row r="45" spans="1:49" ht="12.75" customHeight="1">
      <c r="A45" s="193"/>
      <c r="B45" s="204"/>
      <c r="C45" s="199"/>
      <c r="D45" s="70" t="s">
        <v>118</v>
      </c>
      <c r="E45" s="70" t="s">
        <v>108</v>
      </c>
      <c r="F45" s="70" t="s">
        <v>197</v>
      </c>
      <c r="G45" s="70" t="s">
        <v>126</v>
      </c>
      <c r="H45" s="70" t="s">
        <v>256</v>
      </c>
      <c r="I45" s="70" t="s">
        <v>167</v>
      </c>
      <c r="J45" s="70" t="s">
        <v>100</v>
      </c>
      <c r="K45" s="70" t="s">
        <v>64</v>
      </c>
      <c r="L45" s="70" t="s">
        <v>132</v>
      </c>
      <c r="M45" s="70" t="s">
        <v>59</v>
      </c>
      <c r="N45" s="70" t="s">
        <v>105</v>
      </c>
      <c r="O45" s="70" t="s">
        <v>101</v>
      </c>
      <c r="P45" s="70" t="s">
        <v>89</v>
      </c>
      <c r="Q45" s="70" t="s">
        <v>247</v>
      </c>
      <c r="R45" s="70" t="s">
        <v>176</v>
      </c>
      <c r="S45" s="70" t="s">
        <v>104</v>
      </c>
      <c r="T45" s="70" t="s">
        <v>103</v>
      </c>
      <c r="U45" s="70" t="s">
        <v>137</v>
      </c>
      <c r="V45" s="70" t="s">
        <v>117</v>
      </c>
      <c r="W45" s="70" t="s">
        <v>201</v>
      </c>
      <c r="X45" s="70" t="s">
        <v>206</v>
      </c>
      <c r="Y45" s="70" t="s">
        <v>207</v>
      </c>
      <c r="Z45" s="70" t="s">
        <v>180</v>
      </c>
      <c r="AA45" s="70" t="s">
        <v>107</v>
      </c>
      <c r="AB45" s="70" t="s">
        <v>63</v>
      </c>
      <c r="AC45" s="70" t="s">
        <v>238</v>
      </c>
      <c r="AD45" s="70" t="s">
        <v>203</v>
      </c>
      <c r="AE45" s="70" t="s">
        <v>102</v>
      </c>
      <c r="AF45" s="70" t="s">
        <v>202</v>
      </c>
      <c r="AG45" s="70" t="s">
        <v>120</v>
      </c>
      <c r="AH45" s="70" t="s">
        <v>200</v>
      </c>
      <c r="AI45" s="70" t="s">
        <v>245</v>
      </c>
      <c r="AJ45" s="70" t="s">
        <v>127</v>
      </c>
      <c r="AK45" s="70" t="s">
        <v>106</v>
      </c>
      <c r="AL45" s="70" t="s">
        <v>112</v>
      </c>
      <c r="AM45" s="70" t="s">
        <v>116</v>
      </c>
      <c r="AN45" s="70" t="s">
        <v>62</v>
      </c>
      <c r="AO45" s="70" t="s">
        <v>133</v>
      </c>
      <c r="AP45" s="70" t="s">
        <v>66</v>
      </c>
      <c r="AQ45" s="70" t="s">
        <v>110</v>
      </c>
      <c r="AR45" s="70" t="s">
        <v>144</v>
      </c>
      <c r="AS45" s="70" t="s">
        <v>65</v>
      </c>
      <c r="AT45" s="70" t="s">
        <v>124</v>
      </c>
      <c r="AU45" s="70" t="s">
        <v>249</v>
      </c>
      <c r="AV45" s="70" t="s">
        <v>145</v>
      </c>
      <c r="AW45" s="71"/>
    </row>
    <row r="46" spans="1:49" ht="13.5" customHeight="1">
      <c r="A46" s="193"/>
      <c r="B46" s="188">
        <v>2</v>
      </c>
      <c r="C46" s="198" t="s">
        <v>173</v>
      </c>
      <c r="D46" s="72" t="s">
        <v>8</v>
      </c>
      <c r="E46" s="72" t="s">
        <v>8</v>
      </c>
      <c r="F46" s="73" t="s">
        <v>213</v>
      </c>
      <c r="G46" s="72" t="s">
        <v>235</v>
      </c>
      <c r="H46" s="73" t="s">
        <v>235</v>
      </c>
      <c r="I46" s="72" t="s">
        <v>220</v>
      </c>
      <c r="J46" s="73" t="s">
        <v>8</v>
      </c>
      <c r="K46" s="72" t="s">
        <v>216</v>
      </c>
      <c r="L46" s="73" t="s">
        <v>235</v>
      </c>
      <c r="M46" s="72" t="s">
        <v>220</v>
      </c>
      <c r="N46" s="73" t="s">
        <v>213</v>
      </c>
      <c r="O46" s="72" t="s">
        <v>216</v>
      </c>
      <c r="P46" s="73" t="s">
        <v>216</v>
      </c>
      <c r="Q46" s="73" t="s">
        <v>220</v>
      </c>
      <c r="R46" s="73" t="s">
        <v>215</v>
      </c>
      <c r="S46" s="73" t="s">
        <v>213</v>
      </c>
      <c r="T46" s="72" t="s">
        <v>213</v>
      </c>
      <c r="U46" s="73" t="s">
        <v>213</v>
      </c>
      <c r="V46" s="72" t="s">
        <v>215</v>
      </c>
      <c r="W46" s="73" t="s">
        <v>235</v>
      </c>
      <c r="X46" s="72" t="s">
        <v>230</v>
      </c>
      <c r="Y46" s="73" t="s">
        <v>221</v>
      </c>
      <c r="Z46" s="72" t="s">
        <v>221</v>
      </c>
      <c r="AA46" s="73" t="s">
        <v>213</v>
      </c>
      <c r="AB46" s="72" t="s">
        <v>221</v>
      </c>
      <c r="AC46" s="73" t="s">
        <v>243</v>
      </c>
      <c r="AD46" s="72" t="s">
        <v>8</v>
      </c>
      <c r="AE46" s="73" t="s">
        <v>8</v>
      </c>
      <c r="AF46" s="73" t="s">
        <v>8</v>
      </c>
      <c r="AG46" s="73" t="s">
        <v>215</v>
      </c>
      <c r="AH46" s="72" t="s">
        <v>230</v>
      </c>
      <c r="AI46" s="73" t="s">
        <v>227</v>
      </c>
      <c r="AJ46" s="72" t="s">
        <v>213</v>
      </c>
      <c r="AK46" s="73" t="s">
        <v>227</v>
      </c>
      <c r="AL46" s="73" t="s">
        <v>212</v>
      </c>
      <c r="AM46" s="73" t="s">
        <v>229</v>
      </c>
      <c r="AN46" s="73" t="s">
        <v>230</v>
      </c>
      <c r="AO46" s="73" t="s">
        <v>8</v>
      </c>
      <c r="AP46" s="73" t="s">
        <v>233</v>
      </c>
      <c r="AQ46" s="72" t="s">
        <v>214</v>
      </c>
      <c r="AR46" s="73" t="s">
        <v>8</v>
      </c>
      <c r="AS46" s="73" t="s">
        <v>16</v>
      </c>
      <c r="AT46" s="73" t="s">
        <v>212</v>
      </c>
      <c r="AU46" s="72" t="s">
        <v>213</v>
      </c>
      <c r="AV46" s="73" t="s">
        <v>215</v>
      </c>
      <c r="AW46" s="74"/>
    </row>
    <row r="47" spans="1:49" ht="12.75" customHeight="1">
      <c r="A47" s="193"/>
      <c r="B47" s="189"/>
      <c r="C47" s="199"/>
      <c r="D47" s="70" t="s">
        <v>185</v>
      </c>
      <c r="E47" s="70" t="s">
        <v>234</v>
      </c>
      <c r="F47" s="70" t="s">
        <v>197</v>
      </c>
      <c r="G47" s="70" t="s">
        <v>64</v>
      </c>
      <c r="H47" s="70" t="s">
        <v>66</v>
      </c>
      <c r="I47" s="70" t="s">
        <v>232</v>
      </c>
      <c r="J47" s="70" t="s">
        <v>132</v>
      </c>
      <c r="K47" s="70" t="s">
        <v>100</v>
      </c>
      <c r="L47" s="70" t="s">
        <v>247</v>
      </c>
      <c r="M47" s="70" t="s">
        <v>108</v>
      </c>
      <c r="N47" s="70" t="s">
        <v>118</v>
      </c>
      <c r="O47" s="70" t="s">
        <v>101</v>
      </c>
      <c r="P47" s="70" t="s">
        <v>89</v>
      </c>
      <c r="Q47" s="70" t="s">
        <v>131</v>
      </c>
      <c r="R47" s="70" t="s">
        <v>125</v>
      </c>
      <c r="S47" s="70" t="s">
        <v>104</v>
      </c>
      <c r="T47" s="70" t="s">
        <v>103</v>
      </c>
      <c r="U47" s="70" t="s">
        <v>166</v>
      </c>
      <c r="V47" s="70" t="s">
        <v>207</v>
      </c>
      <c r="W47" s="70" t="s">
        <v>62</v>
      </c>
      <c r="X47" s="70" t="s">
        <v>107</v>
      </c>
      <c r="Y47" s="70" t="s">
        <v>137</v>
      </c>
      <c r="Z47" s="70" t="s">
        <v>120</v>
      </c>
      <c r="AA47" s="70" t="s">
        <v>126</v>
      </c>
      <c r="AB47" s="70" t="s">
        <v>200</v>
      </c>
      <c r="AC47" s="70" t="s">
        <v>63</v>
      </c>
      <c r="AD47" s="70" t="s">
        <v>203</v>
      </c>
      <c r="AE47" s="70" t="s">
        <v>102</v>
      </c>
      <c r="AF47" s="70" t="s">
        <v>202</v>
      </c>
      <c r="AG47" s="70" t="s">
        <v>110</v>
      </c>
      <c r="AH47" s="70" t="s">
        <v>117</v>
      </c>
      <c r="AI47" s="70" t="s">
        <v>60</v>
      </c>
      <c r="AJ47" s="70" t="s">
        <v>127</v>
      </c>
      <c r="AK47" s="70" t="s">
        <v>59</v>
      </c>
      <c r="AL47" s="70" t="s">
        <v>112</v>
      </c>
      <c r="AM47" s="70" t="s">
        <v>105</v>
      </c>
      <c r="AN47" s="70" t="s">
        <v>133</v>
      </c>
      <c r="AO47" s="70" t="s">
        <v>113</v>
      </c>
      <c r="AP47" s="70" t="s">
        <v>208</v>
      </c>
      <c r="AQ47" s="70" t="s">
        <v>111</v>
      </c>
      <c r="AR47" s="70" t="s">
        <v>144</v>
      </c>
      <c r="AS47" s="70" t="s">
        <v>249</v>
      </c>
      <c r="AT47" s="70" t="s">
        <v>145</v>
      </c>
      <c r="AU47" s="70" t="s">
        <v>180</v>
      </c>
      <c r="AV47" s="70" t="s">
        <v>206</v>
      </c>
      <c r="AW47" s="71"/>
    </row>
    <row r="48" spans="1:49" ht="13.5" customHeight="1">
      <c r="A48" s="193"/>
      <c r="B48" s="188">
        <v>3</v>
      </c>
      <c r="C48" s="198" t="s">
        <v>175</v>
      </c>
      <c r="D48" s="72" t="s">
        <v>8</v>
      </c>
      <c r="E48" s="72" t="s">
        <v>8</v>
      </c>
      <c r="F48" s="73" t="s">
        <v>215</v>
      </c>
      <c r="G48" s="72" t="s">
        <v>216</v>
      </c>
      <c r="H48" s="73" t="s">
        <v>220</v>
      </c>
      <c r="I48" s="72" t="s">
        <v>213</v>
      </c>
      <c r="J48" s="73" t="s">
        <v>235</v>
      </c>
      <c r="K48" s="72" t="s">
        <v>216</v>
      </c>
      <c r="L48" s="73" t="s">
        <v>215</v>
      </c>
      <c r="M48" s="72" t="s">
        <v>215</v>
      </c>
      <c r="N48" s="73" t="s">
        <v>213</v>
      </c>
      <c r="O48" s="72" t="s">
        <v>221</v>
      </c>
      <c r="P48" s="73" t="s">
        <v>215</v>
      </c>
      <c r="Q48" s="73" t="s">
        <v>215</v>
      </c>
      <c r="R48" s="73" t="s">
        <v>220</v>
      </c>
      <c r="S48" s="73" t="s">
        <v>223</v>
      </c>
      <c r="T48" s="72" t="s">
        <v>220</v>
      </c>
      <c r="U48" s="73" t="s">
        <v>213</v>
      </c>
      <c r="V48" s="72" t="s">
        <v>221</v>
      </c>
      <c r="W48" s="73" t="s">
        <v>243</v>
      </c>
      <c r="X48" s="72" t="s">
        <v>221</v>
      </c>
      <c r="Y48" s="73" t="s">
        <v>213</v>
      </c>
      <c r="Z48" s="72" t="s">
        <v>8</v>
      </c>
      <c r="AA48" s="73" t="s">
        <v>213</v>
      </c>
      <c r="AB48" s="72" t="s">
        <v>230</v>
      </c>
      <c r="AC48" s="73" t="s">
        <v>235</v>
      </c>
      <c r="AD48" s="72" t="s">
        <v>227</v>
      </c>
      <c r="AE48" s="73" t="s">
        <v>212</v>
      </c>
      <c r="AF48" s="73" t="s">
        <v>215</v>
      </c>
      <c r="AG48" s="73" t="s">
        <v>8</v>
      </c>
      <c r="AH48" s="72" t="s">
        <v>8</v>
      </c>
      <c r="AI48" s="73" t="s">
        <v>230</v>
      </c>
      <c r="AJ48" s="72" t="s">
        <v>229</v>
      </c>
      <c r="AK48" s="73" t="s">
        <v>230</v>
      </c>
      <c r="AL48" s="73" t="s">
        <v>16</v>
      </c>
      <c r="AM48" s="73" t="s">
        <v>217</v>
      </c>
      <c r="AN48" s="73" t="s">
        <v>227</v>
      </c>
      <c r="AO48" s="73" t="s">
        <v>215</v>
      </c>
      <c r="AP48" s="73" t="s">
        <v>223</v>
      </c>
      <c r="AQ48" s="72" t="s">
        <v>214</v>
      </c>
      <c r="AR48" s="73" t="s">
        <v>212</v>
      </c>
      <c r="AS48" s="73" t="s">
        <v>223</v>
      </c>
      <c r="AT48" s="73" t="s">
        <v>235</v>
      </c>
      <c r="AU48" s="72" t="s">
        <v>214</v>
      </c>
      <c r="AV48" s="73" t="s">
        <v>221</v>
      </c>
      <c r="AW48" s="74"/>
    </row>
    <row r="49" spans="1:49" ht="12.75" customHeight="1">
      <c r="A49" s="193"/>
      <c r="B49" s="189"/>
      <c r="C49" s="199"/>
      <c r="D49" s="70" t="s">
        <v>185</v>
      </c>
      <c r="E49" s="70" t="s">
        <v>234</v>
      </c>
      <c r="F49" s="70" t="s">
        <v>237</v>
      </c>
      <c r="G49" s="70" t="s">
        <v>101</v>
      </c>
      <c r="H49" s="70" t="s">
        <v>108</v>
      </c>
      <c r="I49" s="70" t="s">
        <v>104</v>
      </c>
      <c r="J49" s="70" t="s">
        <v>66</v>
      </c>
      <c r="K49" s="70" t="s">
        <v>100</v>
      </c>
      <c r="L49" s="70" t="s">
        <v>125</v>
      </c>
      <c r="M49" s="70" t="s">
        <v>207</v>
      </c>
      <c r="N49" s="70" t="s">
        <v>118</v>
      </c>
      <c r="O49" s="70" t="s">
        <v>176</v>
      </c>
      <c r="P49" s="70" t="s">
        <v>245</v>
      </c>
      <c r="Q49" s="70" t="s">
        <v>206</v>
      </c>
      <c r="R49" s="70" t="s">
        <v>232</v>
      </c>
      <c r="S49" s="70" t="s">
        <v>87</v>
      </c>
      <c r="T49" s="70" t="s">
        <v>131</v>
      </c>
      <c r="U49" s="70" t="s">
        <v>166</v>
      </c>
      <c r="V49" s="70" t="s">
        <v>120</v>
      </c>
      <c r="W49" s="70" t="s">
        <v>127</v>
      </c>
      <c r="X49" s="70" t="s">
        <v>137</v>
      </c>
      <c r="Y49" s="70" t="s">
        <v>99</v>
      </c>
      <c r="Z49" s="70" t="s">
        <v>112</v>
      </c>
      <c r="AA49" s="70" t="s">
        <v>126</v>
      </c>
      <c r="AB49" s="70" t="s">
        <v>89</v>
      </c>
      <c r="AC49" s="70" t="s">
        <v>64</v>
      </c>
      <c r="AD49" s="70" t="s">
        <v>60</v>
      </c>
      <c r="AE49" s="70" t="s">
        <v>238</v>
      </c>
      <c r="AF49" s="70" t="s">
        <v>91</v>
      </c>
      <c r="AG49" s="70" t="s">
        <v>201</v>
      </c>
      <c r="AH49" s="70" t="s">
        <v>106</v>
      </c>
      <c r="AI49" s="70" t="s">
        <v>117</v>
      </c>
      <c r="AJ49" s="70" t="s">
        <v>105</v>
      </c>
      <c r="AK49" s="70" t="s">
        <v>107</v>
      </c>
      <c r="AL49" s="70" t="s">
        <v>249</v>
      </c>
      <c r="AM49" s="70" t="s">
        <v>113</v>
      </c>
      <c r="AN49" s="70" t="s">
        <v>59</v>
      </c>
      <c r="AO49" s="70" t="s">
        <v>94</v>
      </c>
      <c r="AP49" s="70" t="s">
        <v>144</v>
      </c>
      <c r="AQ49" s="70" t="s">
        <v>65</v>
      </c>
      <c r="AR49" s="70" t="s">
        <v>256</v>
      </c>
      <c r="AS49" s="70" t="s">
        <v>203</v>
      </c>
      <c r="AT49" s="70" t="s">
        <v>196</v>
      </c>
      <c r="AU49" s="70" t="s">
        <v>180</v>
      </c>
      <c r="AV49" s="70" t="s">
        <v>174</v>
      </c>
      <c r="AW49" s="71"/>
    </row>
    <row r="50" spans="1:49" ht="13.5" customHeight="1">
      <c r="A50" s="193"/>
      <c r="B50" s="188">
        <v>4</v>
      </c>
      <c r="C50" s="198" t="s">
        <v>177</v>
      </c>
      <c r="D50" s="72" t="s">
        <v>213</v>
      </c>
      <c r="E50" s="72" t="s">
        <v>242</v>
      </c>
      <c r="F50" s="73" t="s">
        <v>212</v>
      </c>
      <c r="G50" s="72" t="s">
        <v>216</v>
      </c>
      <c r="H50" s="73" t="s">
        <v>215</v>
      </c>
      <c r="I50" s="72" t="s">
        <v>235</v>
      </c>
      <c r="J50" s="73" t="s">
        <v>215</v>
      </c>
      <c r="K50" s="72" t="s">
        <v>8</v>
      </c>
      <c r="L50" s="73" t="s">
        <v>215</v>
      </c>
      <c r="M50" s="72" t="s">
        <v>8</v>
      </c>
      <c r="N50" s="73" t="s">
        <v>242</v>
      </c>
      <c r="O50" s="72" t="s">
        <v>220</v>
      </c>
      <c r="P50" s="73" t="s">
        <v>235</v>
      </c>
      <c r="Q50" s="73" t="s">
        <v>215</v>
      </c>
      <c r="R50" s="73" t="s">
        <v>216</v>
      </c>
      <c r="S50" s="73" t="s">
        <v>220</v>
      </c>
      <c r="T50" s="72" t="s">
        <v>8</v>
      </c>
      <c r="U50" s="73" t="s">
        <v>215</v>
      </c>
      <c r="V50" s="72" t="s">
        <v>233</v>
      </c>
      <c r="W50" s="73" t="s">
        <v>221</v>
      </c>
      <c r="X50" s="72" t="s">
        <v>214</v>
      </c>
      <c r="Y50" s="73" t="s">
        <v>213</v>
      </c>
      <c r="Z50" s="72" t="s">
        <v>215</v>
      </c>
      <c r="AA50" s="73" t="s">
        <v>215</v>
      </c>
      <c r="AB50" s="72" t="s">
        <v>212</v>
      </c>
      <c r="AC50" s="73" t="s">
        <v>221</v>
      </c>
      <c r="AD50" s="72" t="s">
        <v>230</v>
      </c>
      <c r="AE50" s="73" t="s">
        <v>230</v>
      </c>
      <c r="AF50" s="73" t="s">
        <v>215</v>
      </c>
      <c r="AG50" s="73" t="s">
        <v>230</v>
      </c>
      <c r="AH50" s="72" t="s">
        <v>221</v>
      </c>
      <c r="AI50" s="73" t="s">
        <v>16</v>
      </c>
      <c r="AJ50" s="72" t="s">
        <v>221</v>
      </c>
      <c r="AK50" s="73" t="s">
        <v>233</v>
      </c>
      <c r="AL50" s="73" t="s">
        <v>214</v>
      </c>
      <c r="AM50" s="73" t="s">
        <v>212</v>
      </c>
      <c r="AN50" s="73" t="s">
        <v>220</v>
      </c>
      <c r="AO50" s="73" t="s">
        <v>215</v>
      </c>
      <c r="AP50" s="73" t="s">
        <v>236</v>
      </c>
      <c r="AQ50" s="72" t="s">
        <v>212</v>
      </c>
      <c r="AR50" s="73" t="s">
        <v>213</v>
      </c>
      <c r="AS50" s="73" t="s">
        <v>8</v>
      </c>
      <c r="AT50" s="73" t="s">
        <v>221</v>
      </c>
      <c r="AU50" s="72" t="s">
        <v>223</v>
      </c>
      <c r="AV50" s="73" t="s">
        <v>235</v>
      </c>
      <c r="AW50" s="74"/>
    </row>
    <row r="51" spans="1:49" ht="12.75" customHeight="1">
      <c r="A51" s="193"/>
      <c r="B51" s="189"/>
      <c r="C51" s="199"/>
      <c r="D51" s="70" t="s">
        <v>166</v>
      </c>
      <c r="E51" s="70" t="s">
        <v>127</v>
      </c>
      <c r="F51" s="70" t="s">
        <v>202</v>
      </c>
      <c r="G51" s="70" t="s">
        <v>101</v>
      </c>
      <c r="H51" s="70" t="s">
        <v>245</v>
      </c>
      <c r="I51" s="70" t="s">
        <v>65</v>
      </c>
      <c r="J51" s="70" t="s">
        <v>237</v>
      </c>
      <c r="K51" s="70" t="s">
        <v>113</v>
      </c>
      <c r="L51" s="70" t="s">
        <v>125</v>
      </c>
      <c r="M51" s="70" t="s">
        <v>201</v>
      </c>
      <c r="N51" s="70" t="s">
        <v>105</v>
      </c>
      <c r="O51" s="70" t="s">
        <v>232</v>
      </c>
      <c r="P51" s="70" t="s">
        <v>66</v>
      </c>
      <c r="Q51" s="70" t="s">
        <v>206</v>
      </c>
      <c r="R51" s="70" t="s">
        <v>100</v>
      </c>
      <c r="S51" s="70" t="s">
        <v>131</v>
      </c>
      <c r="T51" s="70" t="s">
        <v>141</v>
      </c>
      <c r="U51" s="70" t="s">
        <v>110</v>
      </c>
      <c r="V51" s="70" t="s">
        <v>63</v>
      </c>
      <c r="W51" s="70" t="s">
        <v>120</v>
      </c>
      <c r="X51" s="70" t="s">
        <v>104</v>
      </c>
      <c r="Y51" s="70" t="s">
        <v>99</v>
      </c>
      <c r="Z51" s="70" t="s">
        <v>124</v>
      </c>
      <c r="AA51" s="70" t="s">
        <v>167</v>
      </c>
      <c r="AB51" s="70" t="s">
        <v>238</v>
      </c>
      <c r="AC51" s="70" t="s">
        <v>137</v>
      </c>
      <c r="AD51" s="70" t="s">
        <v>117</v>
      </c>
      <c r="AE51" s="70" t="s">
        <v>107</v>
      </c>
      <c r="AF51" s="70" t="s">
        <v>91</v>
      </c>
      <c r="AG51" s="70" t="s">
        <v>89</v>
      </c>
      <c r="AH51" s="70" t="s">
        <v>200</v>
      </c>
      <c r="AI51" s="70" t="s">
        <v>196</v>
      </c>
      <c r="AJ51" s="70" t="s">
        <v>174</v>
      </c>
      <c r="AK51" s="70" t="s">
        <v>208</v>
      </c>
      <c r="AL51" s="70" t="s">
        <v>121</v>
      </c>
      <c r="AM51" s="70" t="s">
        <v>145</v>
      </c>
      <c r="AN51" s="70" t="s">
        <v>103</v>
      </c>
      <c r="AO51" s="70" t="s">
        <v>94</v>
      </c>
      <c r="AP51" s="70" t="s">
        <v>60</v>
      </c>
      <c r="AQ51" s="70" t="s">
        <v>256</v>
      </c>
      <c r="AR51" s="70" t="s">
        <v>111</v>
      </c>
      <c r="AS51" s="70" t="s">
        <v>106</v>
      </c>
      <c r="AT51" s="70" t="s">
        <v>176</v>
      </c>
      <c r="AU51" s="70" t="s">
        <v>102</v>
      </c>
      <c r="AV51" s="70" t="s">
        <v>62</v>
      </c>
      <c r="AW51" s="71"/>
    </row>
    <row r="52" spans="1:49" ht="13.5" customHeight="1">
      <c r="A52" s="193"/>
      <c r="B52" s="188">
        <v>5</v>
      </c>
      <c r="C52" s="198" t="s">
        <v>178</v>
      </c>
      <c r="D52" s="72"/>
      <c r="E52" s="72"/>
      <c r="F52" s="73"/>
      <c r="G52" s="72"/>
      <c r="H52" s="73"/>
      <c r="I52" s="72"/>
      <c r="J52" s="73"/>
      <c r="K52" s="72"/>
      <c r="L52" s="73"/>
      <c r="M52" s="72"/>
      <c r="N52" s="73"/>
      <c r="O52" s="72"/>
      <c r="P52" s="73"/>
      <c r="Q52" s="73"/>
      <c r="R52" s="73"/>
      <c r="S52" s="73"/>
      <c r="T52" s="72" t="s">
        <v>8</v>
      </c>
      <c r="U52" s="73"/>
      <c r="V52" s="72"/>
      <c r="W52" s="73"/>
      <c r="X52" s="72"/>
      <c r="Y52" s="73"/>
      <c r="Z52" s="72"/>
      <c r="AA52" s="73"/>
      <c r="AB52" s="72"/>
      <c r="AC52" s="73"/>
      <c r="AD52" s="72"/>
      <c r="AE52" s="73"/>
      <c r="AF52" s="73"/>
      <c r="AG52" s="73"/>
      <c r="AH52" s="72"/>
      <c r="AI52" s="73" t="s">
        <v>223</v>
      </c>
      <c r="AJ52" s="72" t="s">
        <v>215</v>
      </c>
      <c r="AK52" s="73" t="s">
        <v>242</v>
      </c>
      <c r="AL52" s="73" t="s">
        <v>213</v>
      </c>
      <c r="AM52" s="73" t="s">
        <v>221</v>
      </c>
      <c r="AN52" s="73" t="s">
        <v>221</v>
      </c>
      <c r="AO52" s="73" t="s">
        <v>223</v>
      </c>
      <c r="AP52" s="73" t="s">
        <v>215</v>
      </c>
      <c r="AQ52" s="72" t="s">
        <v>215</v>
      </c>
      <c r="AR52" s="73" t="s">
        <v>242</v>
      </c>
      <c r="AS52" s="73" t="s">
        <v>8</v>
      </c>
      <c r="AT52" s="73" t="s">
        <v>233</v>
      </c>
      <c r="AU52" s="72" t="s">
        <v>215</v>
      </c>
      <c r="AV52" s="73" t="s">
        <v>16</v>
      </c>
      <c r="AW52" s="74"/>
    </row>
    <row r="53" spans="1:49" ht="12.75" customHeight="1" thickBot="1">
      <c r="A53" s="194"/>
      <c r="B53" s="190"/>
      <c r="C53" s="20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 t="s">
        <v>141</v>
      </c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 t="s">
        <v>102</v>
      </c>
      <c r="AJ53" s="62" t="s">
        <v>94</v>
      </c>
      <c r="AK53" s="62" t="s">
        <v>204</v>
      </c>
      <c r="AL53" s="62" t="s">
        <v>121</v>
      </c>
      <c r="AM53" s="62" t="s">
        <v>174</v>
      </c>
      <c r="AN53" s="62" t="s">
        <v>176</v>
      </c>
      <c r="AO53" s="62" t="s">
        <v>144</v>
      </c>
      <c r="AP53" s="62" t="s">
        <v>246</v>
      </c>
      <c r="AQ53" s="62" t="s">
        <v>110</v>
      </c>
      <c r="AR53" s="62" t="s">
        <v>111</v>
      </c>
      <c r="AS53" s="62" t="s">
        <v>106</v>
      </c>
      <c r="AT53" s="62" t="s">
        <v>208</v>
      </c>
      <c r="AU53" s="62" t="s">
        <v>237</v>
      </c>
      <c r="AV53" s="62" t="s">
        <v>249</v>
      </c>
      <c r="AW53" s="75"/>
    </row>
    <row r="54" spans="1:49" ht="13.5" customHeight="1">
      <c r="A54" s="192" t="s">
        <v>7</v>
      </c>
      <c r="B54" s="203">
        <v>1</v>
      </c>
      <c r="C54" s="205" t="s">
        <v>164</v>
      </c>
      <c r="D54" s="69"/>
      <c r="E54" s="69"/>
      <c r="F54" s="76"/>
      <c r="G54" s="69"/>
      <c r="H54" s="76"/>
      <c r="I54" s="69"/>
      <c r="J54" s="76"/>
      <c r="K54" s="69"/>
      <c r="L54" s="76"/>
      <c r="M54" s="69"/>
      <c r="N54" s="76"/>
      <c r="O54" s="69"/>
      <c r="P54" s="76"/>
      <c r="Q54" s="76"/>
      <c r="R54" s="76"/>
      <c r="S54" s="76"/>
      <c r="T54" s="69"/>
      <c r="U54" s="76"/>
      <c r="V54" s="69"/>
      <c r="W54" s="76"/>
      <c r="X54" s="69"/>
      <c r="Y54" s="76"/>
      <c r="Z54" s="69"/>
      <c r="AA54" s="76"/>
      <c r="AB54" s="69"/>
      <c r="AC54" s="76"/>
      <c r="AD54" s="69"/>
      <c r="AE54" s="76"/>
      <c r="AF54" s="76"/>
      <c r="AG54" s="76"/>
      <c r="AH54" s="69"/>
      <c r="AI54" s="76"/>
      <c r="AJ54" s="69" t="s">
        <v>229</v>
      </c>
      <c r="AK54" s="76" t="s">
        <v>213</v>
      </c>
      <c r="AL54" s="76" t="s">
        <v>213</v>
      </c>
      <c r="AM54" s="76" t="s">
        <v>215</v>
      </c>
      <c r="AN54" s="76" t="s">
        <v>8</v>
      </c>
      <c r="AO54" s="76" t="s">
        <v>220</v>
      </c>
      <c r="AP54" s="76" t="s">
        <v>235</v>
      </c>
      <c r="AQ54" s="69" t="s">
        <v>8</v>
      </c>
      <c r="AR54" s="76" t="s">
        <v>235</v>
      </c>
      <c r="AS54" s="76" t="s">
        <v>229</v>
      </c>
      <c r="AT54" s="76" t="s">
        <v>227</v>
      </c>
      <c r="AU54" s="69" t="s">
        <v>8</v>
      </c>
      <c r="AV54" s="76" t="s">
        <v>228</v>
      </c>
      <c r="AW54" s="77"/>
    </row>
    <row r="55" spans="1:49" ht="12.75" customHeight="1">
      <c r="A55" s="193"/>
      <c r="B55" s="204"/>
      <c r="C55" s="199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 t="s">
        <v>105</v>
      </c>
      <c r="AK55" s="70" t="s">
        <v>140</v>
      </c>
      <c r="AL55" s="70" t="s">
        <v>121</v>
      </c>
      <c r="AM55" s="70" t="s">
        <v>116</v>
      </c>
      <c r="AN55" s="70" t="s">
        <v>129</v>
      </c>
      <c r="AO55" s="70" t="s">
        <v>131</v>
      </c>
      <c r="AP55" s="70" t="s">
        <v>66</v>
      </c>
      <c r="AQ55" s="70" t="s">
        <v>109</v>
      </c>
      <c r="AR55" s="70" t="s">
        <v>65</v>
      </c>
      <c r="AS55" s="70" t="s">
        <v>122</v>
      </c>
      <c r="AT55" s="70" t="s">
        <v>60</v>
      </c>
      <c r="AU55" s="70" t="s">
        <v>102</v>
      </c>
      <c r="AV55" s="70" t="s">
        <v>93</v>
      </c>
      <c r="AW55" s="71"/>
    </row>
    <row r="56" spans="1:49" ht="13.5" customHeight="1">
      <c r="A56" s="193"/>
      <c r="B56" s="188">
        <v>2</v>
      </c>
      <c r="C56" s="198" t="s">
        <v>173</v>
      </c>
      <c r="D56" s="72"/>
      <c r="E56" s="72"/>
      <c r="F56" s="73"/>
      <c r="G56" s="72"/>
      <c r="H56" s="73"/>
      <c r="I56" s="72"/>
      <c r="J56" s="73"/>
      <c r="K56" s="72"/>
      <c r="L56" s="73"/>
      <c r="M56" s="72"/>
      <c r="N56" s="73"/>
      <c r="O56" s="72"/>
      <c r="P56" s="73"/>
      <c r="Q56" s="73"/>
      <c r="R56" s="73"/>
      <c r="S56" s="73"/>
      <c r="T56" s="72"/>
      <c r="U56" s="73"/>
      <c r="V56" s="72"/>
      <c r="W56" s="73"/>
      <c r="X56" s="72"/>
      <c r="Y56" s="73"/>
      <c r="Z56" s="72"/>
      <c r="AA56" s="73"/>
      <c r="AB56" s="72"/>
      <c r="AC56" s="73"/>
      <c r="AD56" s="72"/>
      <c r="AE56" s="73"/>
      <c r="AF56" s="73"/>
      <c r="AG56" s="73"/>
      <c r="AH56" s="72"/>
      <c r="AI56" s="73"/>
      <c r="AJ56" s="72" t="s">
        <v>212</v>
      </c>
      <c r="AK56" s="73" t="s">
        <v>213</v>
      </c>
      <c r="AL56" s="73" t="s">
        <v>230</v>
      </c>
      <c r="AM56" s="73" t="s">
        <v>215</v>
      </c>
      <c r="AN56" s="73" t="s">
        <v>8</v>
      </c>
      <c r="AO56" s="73" t="s">
        <v>235</v>
      </c>
      <c r="AP56" s="73" t="s">
        <v>229</v>
      </c>
      <c r="AQ56" s="72" t="s">
        <v>235</v>
      </c>
      <c r="AR56" s="73" t="s">
        <v>220</v>
      </c>
      <c r="AS56" s="73" t="s">
        <v>236</v>
      </c>
      <c r="AT56" s="73" t="s">
        <v>235</v>
      </c>
      <c r="AU56" s="72" t="s">
        <v>8</v>
      </c>
      <c r="AV56" s="73" t="s">
        <v>225</v>
      </c>
      <c r="AW56" s="74"/>
    </row>
    <row r="57" spans="1:49" ht="12.75" customHeight="1">
      <c r="A57" s="193"/>
      <c r="B57" s="189"/>
      <c r="C57" s="199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 t="s">
        <v>109</v>
      </c>
      <c r="AK57" s="70" t="s">
        <v>140</v>
      </c>
      <c r="AL57" s="70" t="s">
        <v>169</v>
      </c>
      <c r="AM57" s="70" t="s">
        <v>116</v>
      </c>
      <c r="AN57" s="70" t="s">
        <v>129</v>
      </c>
      <c r="AO57" s="70" t="s">
        <v>181</v>
      </c>
      <c r="AP57" s="70" t="s">
        <v>122</v>
      </c>
      <c r="AQ57" s="70" t="s">
        <v>65</v>
      </c>
      <c r="AR57" s="70" t="s">
        <v>131</v>
      </c>
      <c r="AS57" s="70" t="s">
        <v>60</v>
      </c>
      <c r="AT57" s="70" t="s">
        <v>66</v>
      </c>
      <c r="AU57" s="70" t="s">
        <v>102</v>
      </c>
      <c r="AV57" s="70" t="s">
        <v>179</v>
      </c>
      <c r="AW57" s="71"/>
    </row>
    <row r="58" spans="1:49" ht="13.5" customHeight="1">
      <c r="A58" s="193"/>
      <c r="B58" s="188">
        <v>3</v>
      </c>
      <c r="C58" s="198" t="s">
        <v>175</v>
      </c>
      <c r="D58" s="72"/>
      <c r="E58" s="72"/>
      <c r="F58" s="73"/>
      <c r="G58" s="72"/>
      <c r="H58" s="73"/>
      <c r="I58" s="72"/>
      <c r="J58" s="73"/>
      <c r="K58" s="72"/>
      <c r="L58" s="73"/>
      <c r="M58" s="72"/>
      <c r="N58" s="73"/>
      <c r="O58" s="72"/>
      <c r="P58" s="73"/>
      <c r="Q58" s="73"/>
      <c r="R58" s="73"/>
      <c r="S58" s="73"/>
      <c r="T58" s="72"/>
      <c r="U58" s="73"/>
      <c r="V58" s="72"/>
      <c r="W58" s="73"/>
      <c r="X58" s="72"/>
      <c r="Y58" s="73"/>
      <c r="Z58" s="72"/>
      <c r="AA58" s="73"/>
      <c r="AB58" s="72"/>
      <c r="AC58" s="73"/>
      <c r="AD58" s="72"/>
      <c r="AE58" s="73"/>
      <c r="AF58" s="73"/>
      <c r="AG58" s="73"/>
      <c r="AH58" s="72"/>
      <c r="AI58" s="73"/>
      <c r="AJ58" s="72" t="s">
        <v>235</v>
      </c>
      <c r="AK58" s="73" t="s">
        <v>228</v>
      </c>
      <c r="AL58" s="73" t="s">
        <v>220</v>
      </c>
      <c r="AM58" s="73" t="s">
        <v>227</v>
      </c>
      <c r="AN58" s="73" t="s">
        <v>229</v>
      </c>
      <c r="AO58" s="73" t="s">
        <v>213</v>
      </c>
      <c r="AP58" s="73" t="s">
        <v>217</v>
      </c>
      <c r="AQ58" s="72" t="s">
        <v>229</v>
      </c>
      <c r="AR58" s="73" t="s">
        <v>215</v>
      </c>
      <c r="AS58" s="73" t="s">
        <v>235</v>
      </c>
      <c r="AT58" s="73" t="s">
        <v>230</v>
      </c>
      <c r="AU58" s="72" t="s">
        <v>235</v>
      </c>
      <c r="AV58" s="73" t="s">
        <v>225</v>
      </c>
      <c r="AW58" s="74"/>
    </row>
    <row r="59" spans="1:49" ht="12.75" customHeight="1">
      <c r="A59" s="193"/>
      <c r="B59" s="189"/>
      <c r="C59" s="199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 t="s">
        <v>181</v>
      </c>
      <c r="AK59" s="70" t="s">
        <v>93</v>
      </c>
      <c r="AL59" s="70" t="s">
        <v>131</v>
      </c>
      <c r="AM59" s="70" t="s">
        <v>60</v>
      </c>
      <c r="AN59" s="70" t="s">
        <v>105</v>
      </c>
      <c r="AO59" s="70" t="s">
        <v>115</v>
      </c>
      <c r="AP59" s="70" t="s">
        <v>193</v>
      </c>
      <c r="AQ59" s="70" t="s">
        <v>122</v>
      </c>
      <c r="AR59" s="70" t="s">
        <v>110</v>
      </c>
      <c r="AS59" s="70" t="s">
        <v>65</v>
      </c>
      <c r="AT59" s="70" t="s">
        <v>169</v>
      </c>
      <c r="AU59" s="70" t="s">
        <v>66</v>
      </c>
      <c r="AV59" s="70" t="s">
        <v>179</v>
      </c>
      <c r="AW59" s="71"/>
    </row>
    <row r="60" spans="1:49" ht="13.5" customHeight="1">
      <c r="A60" s="193"/>
      <c r="B60" s="188">
        <v>4</v>
      </c>
      <c r="C60" s="198" t="s">
        <v>177</v>
      </c>
      <c r="D60" s="72"/>
      <c r="E60" s="72"/>
      <c r="F60" s="73"/>
      <c r="G60" s="72"/>
      <c r="H60" s="73"/>
      <c r="I60" s="72"/>
      <c r="J60" s="73"/>
      <c r="K60" s="72"/>
      <c r="L60" s="73"/>
      <c r="M60" s="72"/>
      <c r="N60" s="73"/>
      <c r="O60" s="72"/>
      <c r="P60" s="73"/>
      <c r="Q60" s="73"/>
      <c r="R60" s="73"/>
      <c r="S60" s="73"/>
      <c r="T60" s="72"/>
      <c r="U60" s="73"/>
      <c r="V60" s="72"/>
      <c r="W60" s="73"/>
      <c r="X60" s="72"/>
      <c r="Y60" s="73"/>
      <c r="Z60" s="72"/>
      <c r="AA60" s="73"/>
      <c r="AB60" s="72"/>
      <c r="AC60" s="73"/>
      <c r="AD60" s="72"/>
      <c r="AE60" s="73"/>
      <c r="AF60" s="73"/>
      <c r="AG60" s="73"/>
      <c r="AH60" s="72"/>
      <c r="AI60" s="73"/>
      <c r="AJ60" s="72" t="s">
        <v>8</v>
      </c>
      <c r="AK60" s="73" t="s">
        <v>235</v>
      </c>
      <c r="AL60" s="73" t="s">
        <v>229</v>
      </c>
      <c r="AM60" s="73" t="s">
        <v>229</v>
      </c>
      <c r="AN60" s="73" t="s">
        <v>214</v>
      </c>
      <c r="AO60" s="73" t="s">
        <v>214</v>
      </c>
      <c r="AP60" s="73" t="s">
        <v>214</v>
      </c>
      <c r="AQ60" s="72" t="s">
        <v>16</v>
      </c>
      <c r="AR60" s="73" t="s">
        <v>215</v>
      </c>
      <c r="AS60" s="73" t="s">
        <v>215</v>
      </c>
      <c r="AT60" s="73" t="s">
        <v>228</v>
      </c>
      <c r="AU60" s="72" t="s">
        <v>221</v>
      </c>
      <c r="AV60" s="73" t="s">
        <v>236</v>
      </c>
      <c r="AW60" s="74"/>
    </row>
    <row r="61" spans="1:49" ht="12.75" customHeight="1">
      <c r="A61" s="193"/>
      <c r="B61" s="189"/>
      <c r="C61" s="199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 t="s">
        <v>109</v>
      </c>
      <c r="AK61" s="70" t="s">
        <v>66</v>
      </c>
      <c r="AL61" s="70" t="s">
        <v>122</v>
      </c>
      <c r="AM61" s="70" t="s">
        <v>105</v>
      </c>
      <c r="AN61" s="70" t="s">
        <v>114</v>
      </c>
      <c r="AO61" s="70" t="s">
        <v>115</v>
      </c>
      <c r="AP61" s="70" t="s">
        <v>193</v>
      </c>
      <c r="AQ61" s="70" t="s">
        <v>196</v>
      </c>
      <c r="AR61" s="70" t="s">
        <v>110</v>
      </c>
      <c r="AS61" s="70" t="s">
        <v>116</v>
      </c>
      <c r="AT61" s="70" t="s">
        <v>93</v>
      </c>
      <c r="AU61" s="70" t="s">
        <v>176</v>
      </c>
      <c r="AV61" s="70" t="s">
        <v>60</v>
      </c>
      <c r="AW61" s="71"/>
    </row>
    <row r="62" spans="1:49" ht="13.5" customHeight="1">
      <c r="A62" s="193"/>
      <c r="B62" s="188">
        <v>5</v>
      </c>
      <c r="C62" s="198" t="s">
        <v>178</v>
      </c>
      <c r="D62" s="72"/>
      <c r="E62" s="72"/>
      <c r="F62" s="73"/>
      <c r="G62" s="72"/>
      <c r="H62" s="73"/>
      <c r="I62" s="72"/>
      <c r="J62" s="73"/>
      <c r="K62" s="72"/>
      <c r="L62" s="73"/>
      <c r="M62" s="72"/>
      <c r="N62" s="73"/>
      <c r="O62" s="72"/>
      <c r="P62" s="73"/>
      <c r="Q62" s="73"/>
      <c r="R62" s="73"/>
      <c r="S62" s="73"/>
      <c r="T62" s="72"/>
      <c r="U62" s="73"/>
      <c r="V62" s="72"/>
      <c r="W62" s="73"/>
      <c r="X62" s="72"/>
      <c r="Y62" s="73"/>
      <c r="Z62" s="72"/>
      <c r="AA62" s="73"/>
      <c r="AB62" s="72"/>
      <c r="AC62" s="73"/>
      <c r="AD62" s="72"/>
      <c r="AE62" s="73"/>
      <c r="AF62" s="73"/>
      <c r="AG62" s="73"/>
      <c r="AH62" s="72"/>
      <c r="AI62" s="73"/>
      <c r="AJ62" s="72" t="s">
        <v>242</v>
      </c>
      <c r="AK62" s="72" t="s">
        <v>221</v>
      </c>
      <c r="AL62" s="72" t="s">
        <v>242</v>
      </c>
      <c r="AM62" s="72" t="s">
        <v>242</v>
      </c>
      <c r="AN62" s="72" t="s">
        <v>242</v>
      </c>
      <c r="AO62" s="72" t="s">
        <v>242</v>
      </c>
      <c r="AP62" s="72" t="s">
        <v>242</v>
      </c>
      <c r="AQ62" s="72" t="s">
        <v>242</v>
      </c>
      <c r="AR62" s="72" t="s">
        <v>16</v>
      </c>
      <c r="AS62" s="72" t="s">
        <v>242</v>
      </c>
      <c r="AT62" s="72" t="s">
        <v>242</v>
      </c>
      <c r="AU62" s="72" t="s">
        <v>242</v>
      </c>
      <c r="AV62" s="72" t="s">
        <v>242</v>
      </c>
      <c r="AW62" s="72"/>
    </row>
    <row r="63" spans="1:49" ht="14.25" customHeight="1" thickBot="1">
      <c r="A63" s="194"/>
      <c r="B63" s="190"/>
      <c r="C63" s="200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 t="s">
        <v>109</v>
      </c>
      <c r="AK63" s="62" t="s">
        <v>176</v>
      </c>
      <c r="AL63" s="62" t="s">
        <v>169</v>
      </c>
      <c r="AM63" s="62" t="s">
        <v>113</v>
      </c>
      <c r="AN63" s="62" t="s">
        <v>114</v>
      </c>
      <c r="AO63" s="62" t="s">
        <v>115</v>
      </c>
      <c r="AP63" s="62" t="s">
        <v>193</v>
      </c>
      <c r="AQ63" s="62" t="s">
        <v>110</v>
      </c>
      <c r="AR63" s="62" t="s">
        <v>196</v>
      </c>
      <c r="AS63" s="62" t="s">
        <v>116</v>
      </c>
      <c r="AT63" s="62" t="s">
        <v>93</v>
      </c>
      <c r="AU63" s="62" t="s">
        <v>180</v>
      </c>
      <c r="AV63" s="62" t="s">
        <v>179</v>
      </c>
      <c r="AW63" s="75"/>
    </row>
    <row r="64" spans="1:49" ht="6" customHeight="1" collapsed="1">
      <c r="A64" s="11"/>
      <c r="B64" s="7"/>
      <c r="C64" s="7"/>
      <c r="D64" s="7"/>
      <c r="E64" s="7"/>
      <c r="F64" s="12"/>
      <c r="G64" s="12"/>
      <c r="H64" s="12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</row>
    <row r="65" spans="1:49" ht="20.25" hidden="1" customHeight="1">
      <c r="A65" s="11"/>
      <c r="B65" s="7"/>
      <c r="C65" s="7"/>
      <c r="D65" s="7"/>
      <c r="E65" s="7"/>
      <c r="F65" s="14" t="s">
        <v>20</v>
      </c>
      <c r="G65" s="12"/>
      <c r="H65" s="12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</row>
    <row r="66" spans="1:49" ht="20.25" hidden="1" customHeight="1">
      <c r="A66" s="11"/>
      <c r="B66" s="16" t="s">
        <v>16</v>
      </c>
      <c r="C66" s="7"/>
      <c r="D66" s="7"/>
      <c r="E66" s="17">
        <f>COUNTIF(E4:E63,"GDCD")</f>
        <v>0</v>
      </c>
      <c r="F66" s="17">
        <f t="shared" ref="F66:AW66" si="0">COUNTIF(F4:F63,"GDCD")</f>
        <v>1</v>
      </c>
      <c r="G66" s="17">
        <f t="shared" si="0"/>
        <v>0</v>
      </c>
      <c r="H66" s="17">
        <f t="shared" si="0"/>
        <v>0</v>
      </c>
      <c r="I66" s="17">
        <f t="shared" si="0"/>
        <v>0</v>
      </c>
      <c r="J66" s="17">
        <f t="shared" si="0"/>
        <v>0</v>
      </c>
      <c r="K66" s="17">
        <f t="shared" si="0"/>
        <v>0</v>
      </c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>
        <f t="shared" si="0"/>
        <v>0</v>
      </c>
      <c r="W66" s="17">
        <f t="shared" si="0"/>
        <v>0</v>
      </c>
      <c r="X66" s="17">
        <f t="shared" si="0"/>
        <v>1</v>
      </c>
      <c r="Y66" s="17">
        <f t="shared" si="0"/>
        <v>0</v>
      </c>
      <c r="Z66" s="17">
        <f t="shared" si="0"/>
        <v>1</v>
      </c>
      <c r="AA66" s="17">
        <f t="shared" si="0"/>
        <v>0</v>
      </c>
      <c r="AB66" s="17">
        <f t="shared" si="0"/>
        <v>0</v>
      </c>
      <c r="AC66" s="17">
        <f t="shared" si="0"/>
        <v>0</v>
      </c>
      <c r="AD66" s="17">
        <f t="shared" si="0"/>
        <v>0</v>
      </c>
      <c r="AE66" s="17"/>
      <c r="AF66" s="17"/>
      <c r="AG66" s="17">
        <f t="shared" si="0"/>
        <v>1</v>
      </c>
      <c r="AH66" s="17">
        <f t="shared" si="0"/>
        <v>0</v>
      </c>
      <c r="AI66" s="17">
        <f t="shared" si="0"/>
        <v>1</v>
      </c>
      <c r="AJ66" s="18">
        <f t="shared" si="0"/>
        <v>1</v>
      </c>
      <c r="AK66" s="19">
        <f t="shared" si="0"/>
        <v>1</v>
      </c>
      <c r="AL66" s="19"/>
      <c r="AM66" s="19"/>
      <c r="AN66" s="19"/>
      <c r="AO66" s="19"/>
      <c r="AP66" s="19"/>
      <c r="AQ66" s="19">
        <f t="shared" si="0"/>
        <v>1</v>
      </c>
      <c r="AR66" s="19">
        <f t="shared" si="0"/>
        <v>1</v>
      </c>
      <c r="AS66" s="19"/>
      <c r="AT66" s="19"/>
      <c r="AU66" s="19">
        <f t="shared" si="0"/>
        <v>1</v>
      </c>
      <c r="AV66" s="19">
        <f t="shared" si="0"/>
        <v>1</v>
      </c>
      <c r="AW66" s="19">
        <f t="shared" si="0"/>
        <v>0</v>
      </c>
    </row>
    <row r="67" spans="1:49" ht="20.25" hidden="1" customHeight="1">
      <c r="A67" s="11"/>
      <c r="B67" s="20" t="s">
        <v>8</v>
      </c>
      <c r="C67" s="7"/>
      <c r="D67" s="7"/>
      <c r="E67" s="21">
        <f>COUNTIF(E4:E63,"TOÁN")</f>
        <v>3</v>
      </c>
      <c r="F67" s="21">
        <f t="shared" ref="F67:AW67" si="1">COUNTIF(F4:F63,"TOÁN")</f>
        <v>3</v>
      </c>
      <c r="G67" s="21">
        <f t="shared" si="1"/>
        <v>3</v>
      </c>
      <c r="H67" s="21">
        <f t="shared" si="1"/>
        <v>3</v>
      </c>
      <c r="I67" s="21">
        <f t="shared" si="1"/>
        <v>3</v>
      </c>
      <c r="J67" s="21">
        <f t="shared" si="1"/>
        <v>2</v>
      </c>
      <c r="K67" s="21">
        <f t="shared" si="1"/>
        <v>4</v>
      </c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>
        <f t="shared" si="1"/>
        <v>2</v>
      </c>
      <c r="W67" s="21">
        <f t="shared" si="1"/>
        <v>3</v>
      </c>
      <c r="X67" s="21">
        <f t="shared" si="1"/>
        <v>4</v>
      </c>
      <c r="Y67" s="21">
        <f t="shared" si="1"/>
        <v>3</v>
      </c>
      <c r="Z67" s="21">
        <f t="shared" si="1"/>
        <v>3</v>
      </c>
      <c r="AA67" s="21">
        <f>COUNTIF(AA4:AA63,"TOÁN")</f>
        <v>3</v>
      </c>
      <c r="AB67" s="21">
        <f>COUNTIF(AB4:AB63,"TOÁN")</f>
        <v>3</v>
      </c>
      <c r="AC67" s="21">
        <f>COUNTIF(AC4:AC63,"TOÁN")</f>
        <v>3</v>
      </c>
      <c r="AD67" s="21">
        <f>COUNTIF(AD4:AD63,"TOÁN")</f>
        <v>4</v>
      </c>
      <c r="AE67" s="21"/>
      <c r="AF67" s="21"/>
      <c r="AG67" s="21">
        <f t="shared" si="1"/>
        <v>4</v>
      </c>
      <c r="AH67" s="21">
        <f t="shared" si="1"/>
        <v>3</v>
      </c>
      <c r="AI67" s="21">
        <f t="shared" si="1"/>
        <v>4</v>
      </c>
      <c r="AJ67" s="22">
        <f t="shared" si="1"/>
        <v>5</v>
      </c>
      <c r="AK67" s="19">
        <f t="shared" si="1"/>
        <v>4</v>
      </c>
      <c r="AL67" s="19"/>
      <c r="AM67" s="19"/>
      <c r="AN67" s="19"/>
      <c r="AO67" s="19"/>
      <c r="AP67" s="19"/>
      <c r="AQ67" s="19">
        <f t="shared" si="1"/>
        <v>4</v>
      </c>
      <c r="AR67" s="19">
        <f t="shared" si="1"/>
        <v>4</v>
      </c>
      <c r="AS67" s="19"/>
      <c r="AT67" s="19"/>
      <c r="AU67" s="19">
        <f t="shared" si="1"/>
        <v>4</v>
      </c>
      <c r="AV67" s="19">
        <f t="shared" si="1"/>
        <v>4</v>
      </c>
      <c r="AW67" s="19">
        <f t="shared" si="1"/>
        <v>0</v>
      </c>
    </row>
    <row r="68" spans="1:49" ht="20.25" hidden="1" customHeight="1">
      <c r="A68" s="11"/>
      <c r="B68" s="20" t="s">
        <v>13</v>
      </c>
      <c r="C68" s="7"/>
      <c r="D68" s="7"/>
      <c r="E68" s="21">
        <f>COUNTIF(E4:E64,"VĂN")</f>
        <v>0</v>
      </c>
      <c r="F68" s="21">
        <f t="shared" ref="F68:AW68" si="2">COUNTIF(F4:F64,"VĂN")</f>
        <v>0</v>
      </c>
      <c r="G68" s="21">
        <f t="shared" si="2"/>
        <v>0</v>
      </c>
      <c r="H68" s="21">
        <f t="shared" si="2"/>
        <v>0</v>
      </c>
      <c r="I68" s="21">
        <f t="shared" si="2"/>
        <v>0</v>
      </c>
      <c r="J68" s="21">
        <f t="shared" si="2"/>
        <v>0</v>
      </c>
      <c r="K68" s="21">
        <f t="shared" si="2"/>
        <v>0</v>
      </c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>
        <f t="shared" si="2"/>
        <v>0</v>
      </c>
      <c r="W68" s="21">
        <f t="shared" si="2"/>
        <v>0</v>
      </c>
      <c r="X68" s="21">
        <f t="shared" si="2"/>
        <v>0</v>
      </c>
      <c r="Y68" s="21">
        <f t="shared" si="2"/>
        <v>0</v>
      </c>
      <c r="Z68" s="21">
        <f t="shared" si="2"/>
        <v>0</v>
      </c>
      <c r="AA68" s="21">
        <f>COUNTIF(AA4:AA64,"VĂN")</f>
        <v>0</v>
      </c>
      <c r="AB68" s="21">
        <f>COUNTIF(AB4:AB64,"VĂN")</f>
        <v>0</v>
      </c>
      <c r="AC68" s="21">
        <f>COUNTIF(AC4:AC64,"VĂN")</f>
        <v>0</v>
      </c>
      <c r="AD68" s="21">
        <f>COUNTIF(AD4:AD64,"VĂN")</f>
        <v>0</v>
      </c>
      <c r="AE68" s="21"/>
      <c r="AF68" s="21"/>
      <c r="AG68" s="21">
        <f t="shared" si="2"/>
        <v>0</v>
      </c>
      <c r="AH68" s="21">
        <f t="shared" si="2"/>
        <v>0</v>
      </c>
      <c r="AI68" s="21">
        <f t="shared" si="2"/>
        <v>0</v>
      </c>
      <c r="AJ68" s="22">
        <f t="shared" si="2"/>
        <v>0</v>
      </c>
      <c r="AK68" s="19">
        <f t="shared" si="2"/>
        <v>0</v>
      </c>
      <c r="AL68" s="19"/>
      <c r="AM68" s="19"/>
      <c r="AN68" s="19"/>
      <c r="AO68" s="19"/>
      <c r="AP68" s="19"/>
      <c r="AQ68" s="19">
        <f t="shared" si="2"/>
        <v>0</v>
      </c>
      <c r="AR68" s="19">
        <f t="shared" si="2"/>
        <v>0</v>
      </c>
      <c r="AS68" s="19"/>
      <c r="AT68" s="19"/>
      <c r="AU68" s="19">
        <f t="shared" si="2"/>
        <v>0</v>
      </c>
      <c r="AV68" s="19">
        <f t="shared" si="2"/>
        <v>0</v>
      </c>
      <c r="AW68" s="19">
        <f t="shared" si="2"/>
        <v>0</v>
      </c>
    </row>
    <row r="69" spans="1:49" ht="20.25" hidden="1" customHeight="1">
      <c r="A69" s="11"/>
      <c r="B69" s="20" t="s">
        <v>215</v>
      </c>
      <c r="C69" s="7"/>
      <c r="D69" s="7"/>
      <c r="E69" s="21">
        <f t="shared" ref="E69:K69" si="3">COUNTIF(E4:E65,"TIẾNG ANH")</f>
        <v>2</v>
      </c>
      <c r="F69" s="21">
        <f t="shared" si="3"/>
        <v>2</v>
      </c>
      <c r="G69" s="21">
        <f t="shared" si="3"/>
        <v>2</v>
      </c>
      <c r="H69" s="21">
        <f t="shared" si="3"/>
        <v>2</v>
      </c>
      <c r="I69" s="21">
        <f t="shared" si="3"/>
        <v>2</v>
      </c>
      <c r="J69" s="21">
        <f t="shared" si="3"/>
        <v>2</v>
      </c>
      <c r="K69" s="21">
        <f t="shared" si="3"/>
        <v>3</v>
      </c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>
        <f t="shared" ref="V69:AD69" si="4">COUNTIF(V4:V65,"TIẾNG ANH")</f>
        <v>2</v>
      </c>
      <c r="W69" s="21">
        <f t="shared" si="4"/>
        <v>3</v>
      </c>
      <c r="X69" s="21">
        <f t="shared" si="4"/>
        <v>3</v>
      </c>
      <c r="Y69" s="21">
        <f t="shared" si="4"/>
        <v>2</v>
      </c>
      <c r="Z69" s="21">
        <f t="shared" si="4"/>
        <v>3</v>
      </c>
      <c r="AA69" s="21">
        <f t="shared" si="4"/>
        <v>2</v>
      </c>
      <c r="AB69" s="21">
        <f t="shared" si="4"/>
        <v>2</v>
      </c>
      <c r="AC69" s="21">
        <f t="shared" si="4"/>
        <v>2</v>
      </c>
      <c r="AD69" s="21">
        <f t="shared" si="4"/>
        <v>3</v>
      </c>
      <c r="AE69" s="21"/>
      <c r="AF69" s="21"/>
      <c r="AG69" s="21">
        <f>COUNTIF(AG4:AG65,"TIẾNG ANH")</f>
        <v>2</v>
      </c>
      <c r="AH69" s="21">
        <f>COUNTIF(AH4:AH65,"TIẾNG ANH")</f>
        <v>2</v>
      </c>
      <c r="AI69" s="21">
        <f>COUNTIF(AI4:AI65,"TIẾNG ANH")</f>
        <v>1</v>
      </c>
      <c r="AJ69" s="22">
        <f>COUNTIF(AJ4:AJ65,"TIẾNG ANH")</f>
        <v>3</v>
      </c>
      <c r="AK69" s="19">
        <f>COUNTIF(AK4:AK65,"TIẾNG ANH")</f>
        <v>3</v>
      </c>
      <c r="AL69" s="19"/>
      <c r="AM69" s="19"/>
      <c r="AN69" s="19"/>
      <c r="AO69" s="19"/>
      <c r="AP69" s="19"/>
      <c r="AQ69" s="19">
        <f>COUNTIF(AQ4:AQ65,"TIẾNG ANH")</f>
        <v>1</v>
      </c>
      <c r="AR69" s="19">
        <f>COUNTIF(AR4:AR65,"TIẾNG ANH")</f>
        <v>3</v>
      </c>
      <c r="AS69" s="19"/>
      <c r="AT69" s="19"/>
      <c r="AU69" s="19">
        <f>COUNTIF(AU4:AU65,"TIẾNG ANH")</f>
        <v>3</v>
      </c>
      <c r="AV69" s="19">
        <f>COUNTIF(AV4:AV65,"TIẾNG ANH")</f>
        <v>1</v>
      </c>
      <c r="AW69" s="19">
        <f>COUNTIF(AW4:AW65,"TIẾNG ANH")</f>
        <v>1</v>
      </c>
    </row>
    <row r="70" spans="1:49" ht="20.25" hidden="1" customHeight="1">
      <c r="A70" s="11"/>
      <c r="B70" s="20" t="s">
        <v>21</v>
      </c>
      <c r="C70" s="7"/>
      <c r="D70" s="7"/>
      <c r="E70" s="21">
        <f>COUNTIF(E4:E64,"LÍ")</f>
        <v>0</v>
      </c>
      <c r="F70" s="21">
        <f t="shared" ref="F70:AW70" si="5">COUNTIF(F4:F64,"LÍ")</f>
        <v>0</v>
      </c>
      <c r="G70" s="21">
        <f t="shared" si="5"/>
        <v>0</v>
      </c>
      <c r="H70" s="21">
        <f t="shared" si="5"/>
        <v>0</v>
      </c>
      <c r="I70" s="21">
        <f t="shared" si="5"/>
        <v>0</v>
      </c>
      <c r="J70" s="21">
        <f t="shared" si="5"/>
        <v>0</v>
      </c>
      <c r="K70" s="21">
        <f t="shared" si="5"/>
        <v>0</v>
      </c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>
        <f t="shared" si="5"/>
        <v>0</v>
      </c>
      <c r="W70" s="21">
        <f t="shared" si="5"/>
        <v>0</v>
      </c>
      <c r="X70" s="21">
        <f t="shared" si="5"/>
        <v>0</v>
      </c>
      <c r="Y70" s="21">
        <f t="shared" si="5"/>
        <v>0</v>
      </c>
      <c r="Z70" s="21">
        <f t="shared" si="5"/>
        <v>0</v>
      </c>
      <c r="AA70" s="21">
        <f t="shared" si="5"/>
        <v>0</v>
      </c>
      <c r="AB70" s="21">
        <f t="shared" si="5"/>
        <v>0</v>
      </c>
      <c r="AC70" s="21">
        <f t="shared" si="5"/>
        <v>0</v>
      </c>
      <c r="AD70" s="21">
        <f t="shared" si="5"/>
        <v>0</v>
      </c>
      <c r="AE70" s="21"/>
      <c r="AF70" s="21"/>
      <c r="AG70" s="21">
        <f t="shared" si="5"/>
        <v>0</v>
      </c>
      <c r="AH70" s="21">
        <f t="shared" si="5"/>
        <v>0</v>
      </c>
      <c r="AI70" s="21">
        <f t="shared" si="5"/>
        <v>0</v>
      </c>
      <c r="AJ70" s="22">
        <f t="shared" si="5"/>
        <v>0</v>
      </c>
      <c r="AK70" s="19">
        <f t="shared" si="5"/>
        <v>0</v>
      </c>
      <c r="AL70" s="19"/>
      <c r="AM70" s="19"/>
      <c r="AN70" s="19"/>
      <c r="AO70" s="19"/>
      <c r="AP70" s="19"/>
      <c r="AQ70" s="19">
        <f t="shared" si="5"/>
        <v>0</v>
      </c>
      <c r="AR70" s="19">
        <f t="shared" si="5"/>
        <v>0</v>
      </c>
      <c r="AS70" s="19"/>
      <c r="AT70" s="19"/>
      <c r="AU70" s="19">
        <f t="shared" si="5"/>
        <v>0</v>
      </c>
      <c r="AV70" s="19">
        <f t="shared" si="5"/>
        <v>0</v>
      </c>
      <c r="AW70" s="19">
        <f t="shared" si="5"/>
        <v>0</v>
      </c>
    </row>
    <row r="71" spans="1:49" ht="20.25" hidden="1" customHeight="1">
      <c r="A71" s="11"/>
      <c r="B71" s="20" t="s">
        <v>9</v>
      </c>
      <c r="C71" s="7"/>
      <c r="D71" s="7"/>
      <c r="E71" s="21">
        <f>COUNTIF(E4:E64,"HÓA")</f>
        <v>0</v>
      </c>
      <c r="F71" s="21">
        <f t="shared" ref="F71:AW71" si="6">COUNTIF(F4:F64,"HÓA")</f>
        <v>0</v>
      </c>
      <c r="G71" s="21">
        <f t="shared" si="6"/>
        <v>0</v>
      </c>
      <c r="H71" s="21">
        <f t="shared" si="6"/>
        <v>0</v>
      </c>
      <c r="I71" s="21">
        <f t="shared" si="6"/>
        <v>0</v>
      </c>
      <c r="J71" s="21">
        <f t="shared" si="6"/>
        <v>0</v>
      </c>
      <c r="K71" s="21">
        <f t="shared" si="6"/>
        <v>0</v>
      </c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>
        <f t="shared" si="6"/>
        <v>0</v>
      </c>
      <c r="W71" s="21">
        <f t="shared" si="6"/>
        <v>0</v>
      </c>
      <c r="X71" s="21">
        <f t="shared" si="6"/>
        <v>0</v>
      </c>
      <c r="Y71" s="21">
        <f t="shared" si="6"/>
        <v>0</v>
      </c>
      <c r="Z71" s="21">
        <f t="shared" si="6"/>
        <v>0</v>
      </c>
      <c r="AA71" s="21">
        <f>COUNTIF(AA4:AA64,"HÓA")</f>
        <v>0</v>
      </c>
      <c r="AB71" s="21">
        <f>COUNTIF(AB4:AB64,"HÓA")</f>
        <v>0</v>
      </c>
      <c r="AC71" s="21">
        <f>COUNTIF(AC4:AC64,"HÓA")</f>
        <v>0</v>
      </c>
      <c r="AD71" s="21">
        <f>COUNTIF(AD4:AD64,"HÓA")</f>
        <v>0</v>
      </c>
      <c r="AE71" s="21"/>
      <c r="AF71" s="21"/>
      <c r="AG71" s="21">
        <f t="shared" si="6"/>
        <v>0</v>
      </c>
      <c r="AH71" s="21">
        <f t="shared" si="6"/>
        <v>0</v>
      </c>
      <c r="AI71" s="21">
        <f t="shared" si="6"/>
        <v>0</v>
      </c>
      <c r="AJ71" s="22">
        <f t="shared" si="6"/>
        <v>0</v>
      </c>
      <c r="AK71" s="19">
        <f t="shared" si="6"/>
        <v>0</v>
      </c>
      <c r="AL71" s="19"/>
      <c r="AM71" s="19"/>
      <c r="AN71" s="19"/>
      <c r="AO71" s="19"/>
      <c r="AP71" s="19"/>
      <c r="AQ71" s="19">
        <f t="shared" si="6"/>
        <v>0</v>
      </c>
      <c r="AR71" s="19">
        <f t="shared" si="6"/>
        <v>0</v>
      </c>
      <c r="AS71" s="19"/>
      <c r="AT71" s="19"/>
      <c r="AU71" s="19">
        <f t="shared" si="6"/>
        <v>0</v>
      </c>
      <c r="AV71" s="19">
        <f t="shared" si="6"/>
        <v>0</v>
      </c>
      <c r="AW71" s="19">
        <f t="shared" si="6"/>
        <v>0</v>
      </c>
    </row>
    <row r="72" spans="1:49" ht="20.25" hidden="1" customHeight="1">
      <c r="A72" s="11"/>
      <c r="B72" s="20" t="s">
        <v>10</v>
      </c>
      <c r="C72" s="7"/>
      <c r="D72" s="7"/>
      <c r="E72" s="21">
        <f>COUNTIF(E4:E64,"SINH")</f>
        <v>0</v>
      </c>
      <c r="F72" s="21">
        <f t="shared" ref="F72:AW72" si="7">COUNTIF(F4:F64,"SINH")</f>
        <v>0</v>
      </c>
      <c r="G72" s="21">
        <f t="shared" si="7"/>
        <v>0</v>
      </c>
      <c r="H72" s="21">
        <f t="shared" si="7"/>
        <v>0</v>
      </c>
      <c r="I72" s="21">
        <f t="shared" si="7"/>
        <v>0</v>
      </c>
      <c r="J72" s="21">
        <f t="shared" si="7"/>
        <v>0</v>
      </c>
      <c r="K72" s="21">
        <f t="shared" si="7"/>
        <v>0</v>
      </c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>
        <f t="shared" si="7"/>
        <v>0</v>
      </c>
      <c r="W72" s="21">
        <f t="shared" si="7"/>
        <v>0</v>
      </c>
      <c r="X72" s="21">
        <f t="shared" si="7"/>
        <v>0</v>
      </c>
      <c r="Y72" s="21">
        <f t="shared" si="7"/>
        <v>0</v>
      </c>
      <c r="Z72" s="21">
        <f t="shared" si="7"/>
        <v>0</v>
      </c>
      <c r="AA72" s="21">
        <f>COUNTIF(AA4:AA64,"SINH")</f>
        <v>0</v>
      </c>
      <c r="AB72" s="21">
        <f>COUNTIF(AB4:AB64,"SINH")</f>
        <v>0</v>
      </c>
      <c r="AC72" s="21">
        <f>COUNTIF(AC4:AC64,"SINH")</f>
        <v>0</v>
      </c>
      <c r="AD72" s="21">
        <f>COUNTIF(AD4:AD64,"SINH")</f>
        <v>0</v>
      </c>
      <c r="AE72" s="21"/>
      <c r="AF72" s="21"/>
      <c r="AG72" s="21">
        <f t="shared" si="7"/>
        <v>0</v>
      </c>
      <c r="AH72" s="21">
        <f t="shared" si="7"/>
        <v>0</v>
      </c>
      <c r="AI72" s="21">
        <f t="shared" si="7"/>
        <v>0</v>
      </c>
      <c r="AJ72" s="22">
        <f t="shared" si="7"/>
        <v>0</v>
      </c>
      <c r="AK72" s="19">
        <f t="shared" si="7"/>
        <v>0</v>
      </c>
      <c r="AL72" s="19"/>
      <c r="AM72" s="19"/>
      <c r="AN72" s="19"/>
      <c r="AO72" s="19"/>
      <c r="AP72" s="19"/>
      <c r="AQ72" s="19">
        <f t="shared" si="7"/>
        <v>0</v>
      </c>
      <c r="AR72" s="19">
        <f t="shared" si="7"/>
        <v>0</v>
      </c>
      <c r="AS72" s="19"/>
      <c r="AT72" s="19"/>
      <c r="AU72" s="19">
        <f t="shared" si="7"/>
        <v>0</v>
      </c>
      <c r="AV72" s="19">
        <f t="shared" si="7"/>
        <v>0</v>
      </c>
      <c r="AW72" s="19">
        <f t="shared" si="7"/>
        <v>0</v>
      </c>
    </row>
    <row r="73" spans="1:49" ht="20.25" hidden="1" customHeight="1">
      <c r="A73" s="11"/>
      <c r="B73" s="20" t="s">
        <v>12</v>
      </c>
      <c r="C73" s="7"/>
      <c r="D73" s="7"/>
      <c r="E73" s="21">
        <f>COUNTIF(E4:E64,"SỬ")</f>
        <v>0</v>
      </c>
      <c r="F73" s="21">
        <f t="shared" ref="F73:AW73" si="8">COUNTIF(F4:F64,"SỬ")</f>
        <v>0</v>
      </c>
      <c r="G73" s="21">
        <f t="shared" si="8"/>
        <v>0</v>
      </c>
      <c r="H73" s="21">
        <f t="shared" si="8"/>
        <v>0</v>
      </c>
      <c r="I73" s="21">
        <f t="shared" si="8"/>
        <v>0</v>
      </c>
      <c r="J73" s="21">
        <f t="shared" si="8"/>
        <v>0</v>
      </c>
      <c r="K73" s="21">
        <f t="shared" si="8"/>
        <v>0</v>
      </c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>
        <f t="shared" si="8"/>
        <v>0</v>
      </c>
      <c r="W73" s="21">
        <f t="shared" si="8"/>
        <v>0</v>
      </c>
      <c r="X73" s="21">
        <f t="shared" si="8"/>
        <v>0</v>
      </c>
      <c r="Y73" s="21">
        <f t="shared" si="8"/>
        <v>0</v>
      </c>
      <c r="Z73" s="21">
        <f t="shared" si="8"/>
        <v>0</v>
      </c>
      <c r="AA73" s="21">
        <f>COUNTIF(AA4:AA64,"SỬ")</f>
        <v>0</v>
      </c>
      <c r="AB73" s="21">
        <f>COUNTIF(AB4:AB64,"SỬ")</f>
        <v>0</v>
      </c>
      <c r="AC73" s="21">
        <f>COUNTIF(AC4:AC64,"SỬ")</f>
        <v>0</v>
      </c>
      <c r="AD73" s="21">
        <f>COUNTIF(AD4:AD64,"SỬ")</f>
        <v>0</v>
      </c>
      <c r="AE73" s="21"/>
      <c r="AF73" s="21"/>
      <c r="AG73" s="21">
        <f t="shared" si="8"/>
        <v>0</v>
      </c>
      <c r="AH73" s="21">
        <f>COUNTIF(AH4:AH64,"SỬ")</f>
        <v>0</v>
      </c>
      <c r="AI73" s="21">
        <f t="shared" si="8"/>
        <v>0</v>
      </c>
      <c r="AJ73" s="22">
        <f t="shared" si="8"/>
        <v>0</v>
      </c>
      <c r="AK73" s="19">
        <f t="shared" si="8"/>
        <v>0</v>
      </c>
      <c r="AL73" s="19"/>
      <c r="AM73" s="19"/>
      <c r="AN73" s="19"/>
      <c r="AO73" s="19"/>
      <c r="AP73" s="19"/>
      <c r="AQ73" s="19">
        <f t="shared" si="8"/>
        <v>0</v>
      </c>
      <c r="AR73" s="19">
        <f t="shared" si="8"/>
        <v>0</v>
      </c>
      <c r="AS73" s="19"/>
      <c r="AT73" s="19"/>
      <c r="AU73" s="19">
        <f t="shared" si="8"/>
        <v>0</v>
      </c>
      <c r="AV73" s="19">
        <f t="shared" si="8"/>
        <v>0</v>
      </c>
      <c r="AW73" s="19">
        <f t="shared" si="8"/>
        <v>0</v>
      </c>
    </row>
    <row r="74" spans="1:49" ht="20.25" hidden="1" customHeight="1">
      <c r="A74" s="11"/>
      <c r="B74" s="20" t="s">
        <v>15</v>
      </c>
      <c r="C74" s="7"/>
      <c r="D74" s="7"/>
      <c r="E74" s="21">
        <f>COUNTIF(E4:E64,"ĐỊA")</f>
        <v>0</v>
      </c>
      <c r="F74" s="21">
        <f t="shared" ref="F74:AW74" si="9">COUNTIF(F4:F64,"ĐỊA")</f>
        <v>0</v>
      </c>
      <c r="G74" s="21">
        <f t="shared" si="9"/>
        <v>0</v>
      </c>
      <c r="H74" s="21">
        <f t="shared" si="9"/>
        <v>0</v>
      </c>
      <c r="I74" s="21">
        <f t="shared" si="9"/>
        <v>0</v>
      </c>
      <c r="J74" s="21">
        <f t="shared" si="9"/>
        <v>0</v>
      </c>
      <c r="K74" s="21">
        <f t="shared" si="9"/>
        <v>0</v>
      </c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>
        <f t="shared" si="9"/>
        <v>0</v>
      </c>
      <c r="W74" s="21">
        <f t="shared" si="9"/>
        <v>0</v>
      </c>
      <c r="X74" s="21">
        <f t="shared" si="9"/>
        <v>0</v>
      </c>
      <c r="Y74" s="21">
        <f t="shared" si="9"/>
        <v>0</v>
      </c>
      <c r="Z74" s="21">
        <f t="shared" si="9"/>
        <v>0</v>
      </c>
      <c r="AA74" s="21">
        <f>COUNTIF(AA4:AA64,"ĐỊA")</f>
        <v>0</v>
      </c>
      <c r="AB74" s="21">
        <f>COUNTIF(AB4:AB64,"ĐỊA")</f>
        <v>0</v>
      </c>
      <c r="AC74" s="21">
        <f>COUNTIF(AC4:AC64,"ĐỊA")</f>
        <v>0</v>
      </c>
      <c r="AD74" s="21">
        <f>COUNTIF(AD4:AD64,"ĐỊA")</f>
        <v>0</v>
      </c>
      <c r="AE74" s="21"/>
      <c r="AF74" s="21"/>
      <c r="AG74" s="21">
        <f t="shared" si="9"/>
        <v>0</v>
      </c>
      <c r="AH74" s="21">
        <f t="shared" si="9"/>
        <v>0</v>
      </c>
      <c r="AI74" s="21">
        <f t="shared" si="9"/>
        <v>0</v>
      </c>
      <c r="AJ74" s="22">
        <f t="shared" si="9"/>
        <v>0</v>
      </c>
      <c r="AK74" s="19">
        <f t="shared" si="9"/>
        <v>0</v>
      </c>
      <c r="AL74" s="19"/>
      <c r="AM74" s="19"/>
      <c r="AN74" s="19"/>
      <c r="AO74" s="19"/>
      <c r="AP74" s="19"/>
      <c r="AQ74" s="19">
        <f t="shared" si="9"/>
        <v>0</v>
      </c>
      <c r="AR74" s="19">
        <f t="shared" si="9"/>
        <v>0</v>
      </c>
      <c r="AS74" s="19"/>
      <c r="AT74" s="19"/>
      <c r="AU74" s="19">
        <f t="shared" si="9"/>
        <v>0</v>
      </c>
      <c r="AV74" s="19">
        <f t="shared" si="9"/>
        <v>0</v>
      </c>
      <c r="AW74" s="19">
        <f t="shared" si="9"/>
        <v>0</v>
      </c>
    </row>
    <row r="75" spans="1:49" ht="20.25" hidden="1" customHeight="1">
      <c r="A75" s="11"/>
      <c r="B75" s="20" t="s">
        <v>11</v>
      </c>
      <c r="C75" s="7"/>
      <c r="D75" s="7"/>
      <c r="E75" s="21">
        <f>COUNTIF(E4:E64,"C.NGHỆ")</f>
        <v>0</v>
      </c>
      <c r="F75" s="21">
        <f t="shared" ref="F75:AW75" si="10">COUNTIF(F4:F64,"C.NGHỆ")</f>
        <v>0</v>
      </c>
      <c r="G75" s="21">
        <f t="shared" si="10"/>
        <v>0</v>
      </c>
      <c r="H75" s="21">
        <f t="shared" si="10"/>
        <v>0</v>
      </c>
      <c r="I75" s="21">
        <f t="shared" si="10"/>
        <v>0</v>
      </c>
      <c r="J75" s="21">
        <f t="shared" si="10"/>
        <v>0</v>
      </c>
      <c r="K75" s="21">
        <f t="shared" si="10"/>
        <v>0</v>
      </c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>
        <f t="shared" si="10"/>
        <v>0</v>
      </c>
      <c r="W75" s="21">
        <f t="shared" si="10"/>
        <v>0</v>
      </c>
      <c r="X75" s="21">
        <f t="shared" si="10"/>
        <v>0</v>
      </c>
      <c r="Y75" s="21">
        <f t="shared" si="10"/>
        <v>0</v>
      </c>
      <c r="Z75" s="21">
        <f t="shared" si="10"/>
        <v>0</v>
      </c>
      <c r="AA75" s="21">
        <f>COUNTIF(AA4:AA64,"C.NGHỆ")</f>
        <v>0</v>
      </c>
      <c r="AB75" s="21">
        <f>COUNTIF(AB4:AB64,"C.NGHỆ")</f>
        <v>0</v>
      </c>
      <c r="AC75" s="21">
        <f>COUNTIF(AC4:AC64,"C.NGHỆ")</f>
        <v>0</v>
      </c>
      <c r="AD75" s="21">
        <f>COUNTIF(AD4:AD64,"C.NGHỆ")</f>
        <v>0</v>
      </c>
      <c r="AE75" s="21"/>
      <c r="AF75" s="21"/>
      <c r="AG75" s="21">
        <f t="shared" si="10"/>
        <v>0</v>
      </c>
      <c r="AH75" s="21">
        <f t="shared" si="10"/>
        <v>0</v>
      </c>
      <c r="AI75" s="21">
        <f t="shared" si="10"/>
        <v>0</v>
      </c>
      <c r="AJ75" s="22">
        <f t="shared" si="10"/>
        <v>0</v>
      </c>
      <c r="AK75" s="19">
        <f t="shared" si="10"/>
        <v>0</v>
      </c>
      <c r="AL75" s="19"/>
      <c r="AM75" s="19"/>
      <c r="AN75" s="19"/>
      <c r="AO75" s="19"/>
      <c r="AP75" s="19"/>
      <c r="AQ75" s="19">
        <f t="shared" si="10"/>
        <v>0</v>
      </c>
      <c r="AR75" s="19">
        <f t="shared" si="10"/>
        <v>0</v>
      </c>
      <c r="AS75" s="19"/>
      <c r="AT75" s="19"/>
      <c r="AU75" s="19">
        <f t="shared" si="10"/>
        <v>0</v>
      </c>
      <c r="AV75" s="19">
        <f t="shared" si="10"/>
        <v>0</v>
      </c>
      <c r="AW75" s="19">
        <f t="shared" si="10"/>
        <v>0</v>
      </c>
    </row>
    <row r="76" spans="1:49" ht="20.25" hidden="1" customHeight="1">
      <c r="A76" s="11"/>
      <c r="B76" s="20" t="s">
        <v>17</v>
      </c>
      <c r="C76" s="7"/>
      <c r="D76" s="7"/>
      <c r="E76" s="21">
        <f>COUNTIF(E4:E64,"NHẠC")</f>
        <v>0</v>
      </c>
      <c r="F76" s="21">
        <f t="shared" ref="F76:AW76" si="11">COUNTIF(F4:F64,"NHẠC")</f>
        <v>0</v>
      </c>
      <c r="G76" s="21">
        <f t="shared" si="11"/>
        <v>0</v>
      </c>
      <c r="H76" s="21">
        <f t="shared" si="11"/>
        <v>0</v>
      </c>
      <c r="I76" s="21">
        <f t="shared" si="11"/>
        <v>0</v>
      </c>
      <c r="J76" s="21">
        <f t="shared" si="11"/>
        <v>0</v>
      </c>
      <c r="K76" s="21">
        <f t="shared" si="11"/>
        <v>0</v>
      </c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>
        <f t="shared" si="11"/>
        <v>0</v>
      </c>
      <c r="W76" s="21">
        <f t="shared" si="11"/>
        <v>0</v>
      </c>
      <c r="X76" s="21">
        <f t="shared" si="11"/>
        <v>0</v>
      </c>
      <c r="Y76" s="21">
        <f t="shared" si="11"/>
        <v>0</v>
      </c>
      <c r="Z76" s="21">
        <f t="shared" si="11"/>
        <v>0</v>
      </c>
      <c r="AA76" s="21">
        <f>COUNTIF(AA4:AA64,"NHẠC")</f>
        <v>0</v>
      </c>
      <c r="AB76" s="21">
        <f>COUNTIF(AB4:AB64,"NHẠC")</f>
        <v>0</v>
      </c>
      <c r="AC76" s="21">
        <f>COUNTIF(AC4:AC64,"NHẠC")</f>
        <v>0</v>
      </c>
      <c r="AD76" s="21">
        <f>COUNTIF(AD4:AD64,"NHẠC")</f>
        <v>0</v>
      </c>
      <c r="AE76" s="21"/>
      <c r="AF76" s="21"/>
      <c r="AG76" s="21">
        <f t="shared" si="11"/>
        <v>0</v>
      </c>
      <c r="AH76" s="21">
        <f t="shared" si="11"/>
        <v>0</v>
      </c>
      <c r="AI76" s="21">
        <f t="shared" si="11"/>
        <v>0</v>
      </c>
      <c r="AJ76" s="22">
        <f t="shared" si="11"/>
        <v>0</v>
      </c>
      <c r="AK76" s="19">
        <f t="shared" si="11"/>
        <v>0</v>
      </c>
      <c r="AL76" s="19"/>
      <c r="AM76" s="19"/>
      <c r="AN76" s="19"/>
      <c r="AO76" s="19"/>
      <c r="AP76" s="19"/>
      <c r="AQ76" s="19">
        <f t="shared" si="11"/>
        <v>0</v>
      </c>
      <c r="AR76" s="19">
        <f t="shared" si="11"/>
        <v>0</v>
      </c>
      <c r="AS76" s="19"/>
      <c r="AT76" s="19"/>
      <c r="AU76" s="19">
        <f t="shared" si="11"/>
        <v>0</v>
      </c>
      <c r="AV76" s="19">
        <f t="shared" si="11"/>
        <v>0</v>
      </c>
      <c r="AW76" s="19">
        <f t="shared" si="11"/>
        <v>0</v>
      </c>
    </row>
    <row r="77" spans="1:49" ht="20.25" hidden="1" customHeight="1">
      <c r="A77" s="11"/>
      <c r="B77" s="20" t="s">
        <v>18</v>
      </c>
      <c r="C77" s="7"/>
      <c r="D77" s="7"/>
      <c r="E77" s="21">
        <f>COUNTIF(E4:E64,"HỌA")</f>
        <v>0</v>
      </c>
      <c r="F77" s="21">
        <f t="shared" ref="F77:AW77" si="12">COUNTIF(F4:F64,"HỌA")</f>
        <v>0</v>
      </c>
      <c r="G77" s="21">
        <f t="shared" si="12"/>
        <v>0</v>
      </c>
      <c r="H77" s="21">
        <f t="shared" si="12"/>
        <v>0</v>
      </c>
      <c r="I77" s="21">
        <f t="shared" si="12"/>
        <v>0</v>
      </c>
      <c r="J77" s="21">
        <f t="shared" si="12"/>
        <v>0</v>
      </c>
      <c r="K77" s="21">
        <f t="shared" si="12"/>
        <v>0</v>
      </c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>
        <f t="shared" si="12"/>
        <v>0</v>
      </c>
      <c r="W77" s="21">
        <f t="shared" si="12"/>
        <v>0</v>
      </c>
      <c r="X77" s="21">
        <f t="shared" si="12"/>
        <v>0</v>
      </c>
      <c r="Y77" s="21">
        <f t="shared" si="12"/>
        <v>0</v>
      </c>
      <c r="Z77" s="21">
        <f t="shared" si="12"/>
        <v>0</v>
      </c>
      <c r="AA77" s="21">
        <f>COUNTIF(AA4:AA64,"HỌA")</f>
        <v>0</v>
      </c>
      <c r="AB77" s="21">
        <f>COUNTIF(AB4:AB64,"HỌA")</f>
        <v>0</v>
      </c>
      <c r="AC77" s="21">
        <f>COUNTIF(AC4:AC64,"HỌA")</f>
        <v>0</v>
      </c>
      <c r="AD77" s="21">
        <f>COUNTIF(AD4:AD64,"HỌA")</f>
        <v>0</v>
      </c>
      <c r="AE77" s="21"/>
      <c r="AF77" s="21"/>
      <c r="AG77" s="21">
        <f t="shared" si="12"/>
        <v>0</v>
      </c>
      <c r="AH77" s="21">
        <f>COUNTIF(AH4:AH64,"HỌA")</f>
        <v>0</v>
      </c>
      <c r="AI77" s="21">
        <f t="shared" si="12"/>
        <v>0</v>
      </c>
      <c r="AJ77" s="22">
        <f t="shared" si="12"/>
        <v>0</v>
      </c>
      <c r="AK77" s="19">
        <f t="shared" si="12"/>
        <v>0</v>
      </c>
      <c r="AL77" s="19"/>
      <c r="AM77" s="19"/>
      <c r="AN77" s="19"/>
      <c r="AO77" s="19"/>
      <c r="AP77" s="19"/>
      <c r="AQ77" s="19">
        <f t="shared" si="12"/>
        <v>0</v>
      </c>
      <c r="AR77" s="19">
        <f t="shared" si="12"/>
        <v>0</v>
      </c>
      <c r="AS77" s="19"/>
      <c r="AT77" s="19"/>
      <c r="AU77" s="19">
        <f t="shared" si="12"/>
        <v>0</v>
      </c>
      <c r="AV77" s="19">
        <f t="shared" si="12"/>
        <v>0</v>
      </c>
      <c r="AW77" s="19">
        <f t="shared" si="12"/>
        <v>0</v>
      </c>
    </row>
    <row r="78" spans="1:49" ht="20.25" hidden="1" customHeight="1">
      <c r="A78" s="11"/>
      <c r="B78" s="20" t="s">
        <v>22</v>
      </c>
      <c r="C78" s="7"/>
      <c r="D78" s="7"/>
      <c r="E78" s="21">
        <f>COUNTIF(E4:E64,"TD")</f>
        <v>0</v>
      </c>
      <c r="F78" s="21">
        <f t="shared" ref="F78:AW78" si="13">COUNTIF(F4:F64,"TD")</f>
        <v>0</v>
      </c>
      <c r="G78" s="21">
        <f t="shared" si="13"/>
        <v>0</v>
      </c>
      <c r="H78" s="21">
        <f t="shared" si="13"/>
        <v>0</v>
      </c>
      <c r="I78" s="21">
        <f t="shared" si="13"/>
        <v>0</v>
      </c>
      <c r="J78" s="21">
        <f t="shared" si="13"/>
        <v>0</v>
      </c>
      <c r="K78" s="21">
        <f t="shared" si="13"/>
        <v>0</v>
      </c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>
        <f t="shared" si="13"/>
        <v>0</v>
      </c>
      <c r="W78" s="21">
        <f t="shared" si="13"/>
        <v>0</v>
      </c>
      <c r="X78" s="21">
        <f t="shared" si="13"/>
        <v>0</v>
      </c>
      <c r="Y78" s="21">
        <f t="shared" si="13"/>
        <v>0</v>
      </c>
      <c r="Z78" s="21">
        <f t="shared" si="13"/>
        <v>0</v>
      </c>
      <c r="AA78" s="21">
        <f t="shared" si="13"/>
        <v>0</v>
      </c>
      <c r="AB78" s="21">
        <f t="shared" si="13"/>
        <v>0</v>
      </c>
      <c r="AC78" s="21">
        <f t="shared" si="13"/>
        <v>0</v>
      </c>
      <c r="AD78" s="21">
        <f t="shared" si="13"/>
        <v>0</v>
      </c>
      <c r="AE78" s="21"/>
      <c r="AF78" s="21"/>
      <c r="AG78" s="21">
        <f t="shared" si="13"/>
        <v>0</v>
      </c>
      <c r="AH78" s="21">
        <f t="shared" si="13"/>
        <v>0</v>
      </c>
      <c r="AI78" s="21">
        <f t="shared" si="13"/>
        <v>0</v>
      </c>
      <c r="AJ78" s="22">
        <f t="shared" si="13"/>
        <v>0</v>
      </c>
      <c r="AK78" s="19">
        <f t="shared" si="13"/>
        <v>0</v>
      </c>
      <c r="AL78" s="19"/>
      <c r="AM78" s="19"/>
      <c r="AN78" s="19"/>
      <c r="AO78" s="19"/>
      <c r="AP78" s="19"/>
      <c r="AQ78" s="19">
        <f t="shared" si="13"/>
        <v>0</v>
      </c>
      <c r="AR78" s="19">
        <f t="shared" si="13"/>
        <v>0</v>
      </c>
      <c r="AS78" s="19"/>
      <c r="AT78" s="19"/>
      <c r="AU78" s="19">
        <f t="shared" si="13"/>
        <v>0</v>
      </c>
      <c r="AV78" s="19">
        <f t="shared" si="13"/>
        <v>0</v>
      </c>
      <c r="AW78" s="19">
        <f t="shared" si="13"/>
        <v>0</v>
      </c>
    </row>
    <row r="79" spans="1:49" ht="20.25" hidden="1" customHeight="1">
      <c r="A79" s="11"/>
      <c r="B79" s="23" t="s">
        <v>19</v>
      </c>
      <c r="C79" s="7"/>
      <c r="D79" s="7"/>
      <c r="E79" s="24">
        <f>COUNTIF(E4:E64,"PHÁP")</f>
        <v>0</v>
      </c>
      <c r="F79" s="24">
        <f t="shared" ref="F79:AW79" si="14">COUNTIF(F4:F64,"PHÁP")</f>
        <v>0</v>
      </c>
      <c r="G79" s="24">
        <f t="shared" si="14"/>
        <v>0</v>
      </c>
      <c r="H79" s="24">
        <f t="shared" si="14"/>
        <v>0</v>
      </c>
      <c r="I79" s="24">
        <f t="shared" si="14"/>
        <v>0</v>
      </c>
      <c r="J79" s="24">
        <f t="shared" si="14"/>
        <v>0</v>
      </c>
      <c r="K79" s="24">
        <f t="shared" si="14"/>
        <v>0</v>
      </c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>
        <f t="shared" si="14"/>
        <v>0</v>
      </c>
      <c r="W79" s="24">
        <f t="shared" si="14"/>
        <v>0</v>
      </c>
      <c r="X79" s="24">
        <f t="shared" si="14"/>
        <v>0</v>
      </c>
      <c r="Y79" s="24">
        <f t="shared" si="14"/>
        <v>0</v>
      </c>
      <c r="Z79" s="25">
        <f t="shared" si="14"/>
        <v>0</v>
      </c>
      <c r="AA79" s="24">
        <f>COUNTIF(AA4:AA64,"PHÁP")</f>
        <v>0</v>
      </c>
      <c r="AB79" s="24">
        <f>COUNTIF(AB4:AB64,"PHÁP")</f>
        <v>0</v>
      </c>
      <c r="AC79" s="24">
        <f>COUNTIF(AC4:AC64,"PHÁP")</f>
        <v>0</v>
      </c>
      <c r="AD79" s="24">
        <f>COUNTIF(AD4:AD64,"PHÁP")</f>
        <v>0</v>
      </c>
      <c r="AE79" s="25"/>
      <c r="AF79" s="25"/>
      <c r="AG79" s="25">
        <f t="shared" si="14"/>
        <v>0</v>
      </c>
      <c r="AH79" s="25">
        <f t="shared" si="14"/>
        <v>0</v>
      </c>
      <c r="AI79" s="24">
        <f t="shared" si="14"/>
        <v>0</v>
      </c>
      <c r="AJ79" s="26">
        <f t="shared" si="14"/>
        <v>0</v>
      </c>
      <c r="AK79" s="19">
        <f t="shared" si="14"/>
        <v>0</v>
      </c>
      <c r="AL79" s="19"/>
      <c r="AM79" s="19"/>
      <c r="AN79" s="19"/>
      <c r="AO79" s="19"/>
      <c r="AP79" s="19"/>
      <c r="AQ79" s="19">
        <f t="shared" si="14"/>
        <v>0</v>
      </c>
      <c r="AR79" s="19">
        <f t="shared" si="14"/>
        <v>0</v>
      </c>
      <c r="AS79" s="19"/>
      <c r="AT79" s="19"/>
      <c r="AU79" s="19">
        <f t="shared" si="14"/>
        <v>0</v>
      </c>
      <c r="AV79" s="19">
        <f t="shared" si="14"/>
        <v>0</v>
      </c>
      <c r="AW79" s="19">
        <f t="shared" si="14"/>
        <v>0</v>
      </c>
    </row>
    <row r="80" spans="1:49" ht="20.25" customHeight="1">
      <c r="A80" s="11"/>
      <c r="B80" s="7"/>
      <c r="C80" s="7"/>
      <c r="D80" s="7"/>
      <c r="E80" s="7"/>
      <c r="F80" s="12"/>
      <c r="G80" s="12"/>
      <c r="H80" s="12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</row>
    <row r="81" spans="1:49" ht="20.25" customHeight="1">
      <c r="A81" s="11"/>
      <c r="B81" s="7"/>
      <c r="C81" s="7"/>
      <c r="D81" s="7"/>
      <c r="E81" s="7"/>
      <c r="F81" s="12"/>
      <c r="G81" s="12"/>
      <c r="H81" s="12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</row>
    <row r="82" spans="1:49" ht="15.5"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</row>
    <row r="83" spans="1:49" ht="22.5" customHeight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</sheetData>
  <sheetProtection selectLockedCells="1"/>
  <autoFilter ref="A3:AW86">
    <filterColumn colId="4" showButton="0"/>
    <filterColumn colId="5" showButton="0"/>
    <filterColumn colId="6" showButton="0"/>
    <filterColumn colId="7" showButton="0"/>
  </autoFilter>
  <mergeCells count="67">
    <mergeCell ref="C44:C45"/>
    <mergeCell ref="A2:AW2"/>
    <mergeCell ref="B6:B7"/>
    <mergeCell ref="C46:C47"/>
    <mergeCell ref="C36:C37"/>
    <mergeCell ref="B24:B25"/>
    <mergeCell ref="C24:C25"/>
    <mergeCell ref="C26:C27"/>
    <mergeCell ref="C28:C29"/>
    <mergeCell ref="C30:C31"/>
    <mergeCell ref="B4:B5"/>
    <mergeCell ref="B14:B15"/>
    <mergeCell ref="C14:C15"/>
    <mergeCell ref="B44:B45"/>
    <mergeCell ref="B34:B35"/>
    <mergeCell ref="C16:C17"/>
    <mergeCell ref="C38:C39"/>
    <mergeCell ref="C40:C41"/>
    <mergeCell ref="C42:C43"/>
    <mergeCell ref="C32:C33"/>
    <mergeCell ref="C34:C35"/>
    <mergeCell ref="C62:C63"/>
    <mergeCell ref="C48:C49"/>
    <mergeCell ref="C50:C51"/>
    <mergeCell ref="C52:C53"/>
    <mergeCell ref="B54:B55"/>
    <mergeCell ref="C54:C55"/>
    <mergeCell ref="C56:C57"/>
    <mergeCell ref="C60:C61"/>
    <mergeCell ref="B58:B59"/>
    <mergeCell ref="B60:B61"/>
    <mergeCell ref="B62:B63"/>
    <mergeCell ref="C58:C59"/>
    <mergeCell ref="C20:C21"/>
    <mergeCell ref="C22:C23"/>
    <mergeCell ref="C4:C5"/>
    <mergeCell ref="C6:C7"/>
    <mergeCell ref="C8:C9"/>
    <mergeCell ref="C10:C11"/>
    <mergeCell ref="C12:C13"/>
    <mergeCell ref="C18:C19"/>
    <mergeCell ref="A54:A63"/>
    <mergeCell ref="A4:A13"/>
    <mergeCell ref="A14:A23"/>
    <mergeCell ref="A24:A33"/>
    <mergeCell ref="A34:A43"/>
    <mergeCell ref="A44:A53"/>
    <mergeCell ref="B8:B9"/>
    <mergeCell ref="B10:B11"/>
    <mergeCell ref="B12:B13"/>
    <mergeCell ref="B16:B17"/>
    <mergeCell ref="B18:B19"/>
    <mergeCell ref="B20:B21"/>
    <mergeCell ref="B22:B23"/>
    <mergeCell ref="B26:B27"/>
    <mergeCell ref="B28:B29"/>
    <mergeCell ref="B30:B31"/>
    <mergeCell ref="B32:B33"/>
    <mergeCell ref="B36:B37"/>
    <mergeCell ref="B38:B39"/>
    <mergeCell ref="B40:B41"/>
    <mergeCell ref="B42:B43"/>
    <mergeCell ref="B46:B47"/>
    <mergeCell ref="B48:B49"/>
    <mergeCell ref="B50:B51"/>
    <mergeCell ref="B52:B53"/>
    <mergeCell ref="B56:B57"/>
  </mergeCells>
  <phoneticPr fontId="0" type="noConversion"/>
  <conditionalFormatting sqref="A11:XFD11">
    <cfRule type="duplicateValues" dxfId="96" priority="3"/>
  </conditionalFormatting>
  <conditionalFormatting sqref="A31:XFD31">
    <cfRule type="duplicateValues" dxfId="95" priority="1"/>
  </conditionalFormatting>
  <conditionalFormatting sqref="A33:XFD33">
    <cfRule type="duplicateValues" dxfId="94" priority="2"/>
  </conditionalFormatting>
  <conditionalFormatting sqref="D4:AW63">
    <cfRule type="expression" dxfId="93" priority="5">
      <formula>AND(ISODD(ROW(D4)), D4&lt;&gt;"", COUNTIF($D4:$AW4, D4)&gt;1)</formula>
    </cfRule>
  </conditionalFormatting>
  <dataValidations count="1">
    <dataValidation type="custom" allowBlank="1" showInputMessage="1" showErrorMessage="1" errorTitle="Lỗi khoảng trắng" error="Tên giáo viên/môn học bị thừa dấu cách ở đầu hoặc cuối! Vui lòng xóa khoảng trắng thừa." sqref="D4:AW63">
      <formula1>D4=TRIM(D4)</formula1>
    </dataValidation>
  </dataValidations>
  <printOptions horizontalCentered="1"/>
  <pageMargins left="0" right="0" top="0" bottom="0" header="0.2" footer="0.2"/>
  <pageSetup paperSize="9" scale="92" fitToWidth="0" orientation="portrait" verticalDpi="300" r:id="rId1"/>
  <headerFooter alignWithMargins="0"/>
  <rowBreaks count="1" manualBreakCount="1">
    <brk id="6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30"/>
  <sheetViews>
    <sheetView zoomScale="99" zoomScaleNormal="99" zoomScaleSheetLayoutView="90" workbookViewId="0">
      <pane xSplit="3" ySplit="4" topLeftCell="D17" activePane="bottomRight" state="frozen"/>
      <selection pane="topRight" activeCell="D1" sqref="D1"/>
      <selection pane="bottomLeft" activeCell="A5" sqref="A5"/>
      <selection pane="bottomRight" activeCell="E17" sqref="E17"/>
    </sheetView>
  </sheetViews>
  <sheetFormatPr defaultColWidth="11.25" defaultRowHeight="11.5" outlineLevelCol="1"/>
  <cols>
    <col min="1" max="1" width="16.625" style="81" customWidth="1"/>
    <col min="2" max="2" width="9.25" style="81" customWidth="1"/>
    <col min="3" max="3" width="17.625" style="81" customWidth="1"/>
    <col min="4" max="4" width="16.75" style="81" customWidth="1"/>
    <col min="5" max="5" width="16.75" style="143" customWidth="1"/>
    <col min="6" max="8" width="16.75" style="81" customWidth="1"/>
    <col min="9" max="9" width="16.75" style="143" customWidth="1"/>
    <col min="10" max="13" width="16.75" style="143" customWidth="1" outlineLevel="1"/>
    <col min="14" max="24" width="16.625" style="143" customWidth="1" outlineLevel="1"/>
    <col min="25" max="34" width="17.125" style="143" customWidth="1" outlineLevel="1"/>
    <col min="35" max="35" width="15.25" style="143" customWidth="1" outlineLevel="1"/>
    <col min="36" max="48" width="16.625" style="143" customWidth="1" outlineLevel="1"/>
    <col min="49" max="49" width="17.625" style="143" customWidth="1" outlineLevel="1"/>
    <col min="50" max="50" width="13.625" style="145" hidden="1" customWidth="1"/>
    <col min="51" max="53" width="10.625" style="143" hidden="1" customWidth="1"/>
    <col min="54" max="54" width="0.875" style="81" customWidth="1"/>
    <col min="55" max="61" width="6" style="81" customWidth="1"/>
    <col min="62" max="16384" width="11.25" style="81"/>
  </cols>
  <sheetData>
    <row r="1" spans="1:64" ht="41.5">
      <c r="A1" s="215"/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5"/>
      <c r="AD1" s="215"/>
      <c r="AE1" s="215"/>
      <c r="AF1" s="215"/>
      <c r="AG1" s="215"/>
      <c r="AH1" s="215"/>
      <c r="AI1" s="215"/>
      <c r="AJ1" s="215"/>
      <c r="AK1" s="215"/>
      <c r="AL1" s="215"/>
      <c r="AM1" s="215"/>
      <c r="AN1" s="215"/>
      <c r="AO1" s="215"/>
      <c r="AP1" s="215"/>
      <c r="AQ1" s="215"/>
      <c r="AR1" s="215"/>
      <c r="AS1" s="215"/>
      <c r="AT1" s="215"/>
      <c r="AU1" s="215"/>
      <c r="AV1" s="215"/>
      <c r="AW1" s="215"/>
      <c r="AX1" s="215"/>
      <c r="AY1" s="215"/>
      <c r="AZ1" s="215"/>
      <c r="BA1" s="215"/>
      <c r="BB1" s="79" t="e">
        <f>HLOOKUP(2,$BC$1:$BF$3,3,0)</f>
        <v>#N/A</v>
      </c>
      <c r="BC1" s="80"/>
      <c r="BD1" s="80"/>
      <c r="BE1" s="80"/>
    </row>
    <row r="2" spans="1:64" ht="42" thickBot="1">
      <c r="A2" s="78"/>
      <c r="B2" s="78"/>
      <c r="C2" s="78"/>
      <c r="D2" s="78"/>
      <c r="E2" s="216"/>
      <c r="F2" s="217"/>
      <c r="G2" s="217"/>
      <c r="H2" s="217"/>
      <c r="I2" s="217"/>
      <c r="J2" s="217"/>
      <c r="K2" s="217"/>
      <c r="L2" s="217"/>
      <c r="M2" s="217"/>
      <c r="N2" s="218"/>
      <c r="O2" s="82"/>
      <c r="P2" s="82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78"/>
      <c r="AY2" s="78"/>
      <c r="AZ2" s="78"/>
      <c r="BA2" s="78"/>
      <c r="BB2" s="79"/>
      <c r="BC2" s="80"/>
      <c r="BD2" s="80"/>
      <c r="BE2" s="80"/>
    </row>
    <row r="3" spans="1:64" s="88" customFormat="1" ht="18.75" customHeight="1" thickBot="1">
      <c r="A3" s="64" t="s">
        <v>0</v>
      </c>
      <c r="B3" s="151" t="s">
        <v>1</v>
      </c>
      <c r="C3" s="152" t="s">
        <v>39</v>
      </c>
      <c r="D3" s="153" t="s">
        <v>189</v>
      </c>
      <c r="E3" s="154" t="s">
        <v>69</v>
      </c>
      <c r="F3" s="154" t="s">
        <v>70</v>
      </c>
      <c r="G3" s="154" t="s">
        <v>71</v>
      </c>
      <c r="H3" s="154" t="s">
        <v>72</v>
      </c>
      <c r="I3" s="154" t="s">
        <v>73</v>
      </c>
      <c r="J3" s="154" t="s">
        <v>74</v>
      </c>
      <c r="K3" s="154" t="s">
        <v>75</v>
      </c>
      <c r="L3" s="154" t="s">
        <v>76</v>
      </c>
      <c r="M3" s="154" t="s">
        <v>77</v>
      </c>
      <c r="N3" s="154" t="s">
        <v>40</v>
      </c>
      <c r="O3" s="154" t="s">
        <v>41</v>
      </c>
      <c r="P3" s="154" t="s">
        <v>42</v>
      </c>
      <c r="Q3" s="154" t="s">
        <v>182</v>
      </c>
      <c r="R3" s="154" t="s">
        <v>183</v>
      </c>
      <c r="S3" s="154" t="s">
        <v>188</v>
      </c>
      <c r="T3" s="154" t="s">
        <v>78</v>
      </c>
      <c r="U3" s="154" t="s">
        <v>43</v>
      </c>
      <c r="V3" s="154" t="s">
        <v>44</v>
      </c>
      <c r="W3" s="154" t="s">
        <v>45</v>
      </c>
      <c r="X3" s="154" t="s">
        <v>46</v>
      </c>
      <c r="Y3" s="154" t="s">
        <v>47</v>
      </c>
      <c r="Z3" s="154" t="s">
        <v>48</v>
      </c>
      <c r="AA3" s="154" t="s">
        <v>49</v>
      </c>
      <c r="AB3" s="154" t="s">
        <v>50</v>
      </c>
      <c r="AC3" s="154" t="s">
        <v>51</v>
      </c>
      <c r="AD3" s="154" t="s">
        <v>52</v>
      </c>
      <c r="AE3" s="154" t="s">
        <v>53</v>
      </c>
      <c r="AF3" s="154" t="s">
        <v>54</v>
      </c>
      <c r="AG3" s="154" t="s">
        <v>190</v>
      </c>
      <c r="AH3" s="154" t="s">
        <v>191</v>
      </c>
      <c r="AI3" s="154" t="s">
        <v>79</v>
      </c>
      <c r="AJ3" s="154" t="s">
        <v>80</v>
      </c>
      <c r="AK3" s="154" t="s">
        <v>146</v>
      </c>
      <c r="AL3" s="154" t="s">
        <v>147</v>
      </c>
      <c r="AM3" s="154" t="s">
        <v>148</v>
      </c>
      <c r="AN3" s="154" t="s">
        <v>81</v>
      </c>
      <c r="AO3" s="154" t="s">
        <v>82</v>
      </c>
      <c r="AP3" s="154" t="s">
        <v>149</v>
      </c>
      <c r="AQ3" s="154" t="s">
        <v>83</v>
      </c>
      <c r="AR3" s="154" t="s">
        <v>84</v>
      </c>
      <c r="AS3" s="154" t="s">
        <v>150</v>
      </c>
      <c r="AT3" s="154" t="s">
        <v>151</v>
      </c>
      <c r="AU3" s="154" t="s">
        <v>152</v>
      </c>
      <c r="AV3" s="154" t="s">
        <v>85</v>
      </c>
      <c r="AW3" s="155" t="s">
        <v>86</v>
      </c>
      <c r="AX3" s="83"/>
      <c r="AY3" s="84"/>
      <c r="AZ3" s="84"/>
      <c r="BA3" s="84"/>
      <c r="BB3" s="85" t="e">
        <f>BB1&amp;#REF!</f>
        <v>#N/A</v>
      </c>
      <c r="BC3" s="86"/>
      <c r="BD3" s="86"/>
      <c r="BE3" s="86"/>
      <c r="BF3" s="86"/>
      <c r="BG3" s="87"/>
      <c r="BH3" s="87"/>
      <c r="BI3" s="87"/>
      <c r="BJ3" s="87"/>
      <c r="BK3" s="87"/>
      <c r="BL3" s="87"/>
    </row>
    <row r="4" spans="1:64" s="92" customFormat="1" ht="13" customHeight="1" thickTop="1">
      <c r="A4" s="220" t="s">
        <v>2</v>
      </c>
      <c r="B4" s="213">
        <v>1</v>
      </c>
      <c r="C4" s="205" t="s">
        <v>55</v>
      </c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 t="s">
        <v>230</v>
      </c>
      <c r="AK4" s="156" t="s">
        <v>212</v>
      </c>
      <c r="AL4" s="156" t="s">
        <v>228</v>
      </c>
      <c r="AM4" s="156" t="s">
        <v>220</v>
      </c>
      <c r="AN4" s="156" t="s">
        <v>214</v>
      </c>
      <c r="AO4" s="156" t="s">
        <v>212</v>
      </c>
      <c r="AP4" s="156" t="s">
        <v>213</v>
      </c>
      <c r="AQ4" s="156" t="s">
        <v>215</v>
      </c>
      <c r="AR4" s="156" t="s">
        <v>228</v>
      </c>
      <c r="AS4" s="156" t="s">
        <v>214</v>
      </c>
      <c r="AT4" s="156" t="s">
        <v>8</v>
      </c>
      <c r="AU4" s="156" t="s">
        <v>213</v>
      </c>
      <c r="AV4" s="156" t="s">
        <v>213</v>
      </c>
      <c r="AW4" s="157"/>
      <c r="AX4" s="89"/>
      <c r="AY4" s="90"/>
      <c r="AZ4" s="90"/>
      <c r="BA4" s="90"/>
      <c r="BB4" s="91"/>
    </row>
    <row r="5" spans="1:64" s="96" customFormat="1" ht="13" customHeight="1">
      <c r="A5" s="211"/>
      <c r="B5" s="214"/>
      <c r="C5" s="199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 t="s">
        <v>117</v>
      </c>
      <c r="AK5" s="158" t="s">
        <v>141</v>
      </c>
      <c r="AL5" s="158" t="s">
        <v>218</v>
      </c>
      <c r="AM5" s="158" t="s">
        <v>135</v>
      </c>
      <c r="AN5" s="158" t="s">
        <v>180</v>
      </c>
      <c r="AO5" s="158" t="s">
        <v>90</v>
      </c>
      <c r="AP5" s="159" t="s">
        <v>115</v>
      </c>
      <c r="AQ5" s="158" t="s">
        <v>116</v>
      </c>
      <c r="AR5" s="158" t="s">
        <v>119</v>
      </c>
      <c r="AS5" s="158" t="s">
        <v>126</v>
      </c>
      <c r="AT5" s="158" t="s">
        <v>87</v>
      </c>
      <c r="AU5" s="158" t="s">
        <v>99</v>
      </c>
      <c r="AV5" s="158" t="s">
        <v>195</v>
      </c>
      <c r="AW5" s="160"/>
      <c r="AX5" s="93"/>
      <c r="AY5" s="94"/>
      <c r="AZ5" s="95" t="str">
        <f>IF(AZ4&lt;&gt;"",VLOOKUP(AZ4,#REF!,'[1]TKB SÁNG'!#REF!,0),"")</f>
        <v/>
      </c>
      <c r="BA5" s="94"/>
      <c r="BB5" s="91"/>
      <c r="BJ5" s="92"/>
    </row>
    <row r="6" spans="1:64" s="92" customFormat="1" ht="13" customHeight="1">
      <c r="A6" s="211"/>
      <c r="B6" s="161">
        <v>2</v>
      </c>
      <c r="C6" s="198" t="s">
        <v>56</v>
      </c>
      <c r="D6" s="162" t="s">
        <v>212</v>
      </c>
      <c r="E6" s="162" t="s">
        <v>216</v>
      </c>
      <c r="F6" s="163" t="s">
        <v>243</v>
      </c>
      <c r="G6" s="163" t="s">
        <v>243</v>
      </c>
      <c r="H6" s="163" t="s">
        <v>223</v>
      </c>
      <c r="I6" s="163" t="s">
        <v>215</v>
      </c>
      <c r="J6" s="163" t="s">
        <v>213</v>
      </c>
      <c r="K6" s="163" t="s">
        <v>213</v>
      </c>
      <c r="L6" s="162" t="s">
        <v>221</v>
      </c>
      <c r="M6" s="163" t="s">
        <v>215</v>
      </c>
      <c r="N6" s="163" t="s">
        <v>215</v>
      </c>
      <c r="O6" s="163" t="s">
        <v>233</v>
      </c>
      <c r="P6" s="163" t="s">
        <v>223</v>
      </c>
      <c r="Q6" s="163" t="s">
        <v>235</v>
      </c>
      <c r="R6" s="163" t="s">
        <v>212</v>
      </c>
      <c r="S6" s="163" t="s">
        <v>16</v>
      </c>
      <c r="T6" s="163" t="s">
        <v>225</v>
      </c>
      <c r="U6" s="163" t="s">
        <v>215</v>
      </c>
      <c r="V6" s="163" t="s">
        <v>8</v>
      </c>
      <c r="W6" s="163" t="s">
        <v>220</v>
      </c>
      <c r="X6" s="163" t="s">
        <v>213</v>
      </c>
      <c r="Y6" s="163" t="s">
        <v>8</v>
      </c>
      <c r="Z6" s="163" t="s">
        <v>214</v>
      </c>
      <c r="AA6" s="163" t="s">
        <v>8</v>
      </c>
      <c r="AB6" s="163" t="s">
        <v>228</v>
      </c>
      <c r="AC6" s="163" t="s">
        <v>16</v>
      </c>
      <c r="AD6" s="163" t="s">
        <v>252</v>
      </c>
      <c r="AE6" s="163" t="s">
        <v>16</v>
      </c>
      <c r="AF6" s="163" t="s">
        <v>235</v>
      </c>
      <c r="AG6" s="163" t="s">
        <v>212</v>
      </c>
      <c r="AH6" s="163" t="s">
        <v>213</v>
      </c>
      <c r="AI6" s="163" t="s">
        <v>233</v>
      </c>
      <c r="AJ6" s="163" t="s">
        <v>229</v>
      </c>
      <c r="AK6" s="163" t="s">
        <v>215</v>
      </c>
      <c r="AL6" s="163" t="s">
        <v>220</v>
      </c>
      <c r="AM6" s="163" t="s">
        <v>235</v>
      </c>
      <c r="AN6" s="163" t="s">
        <v>8</v>
      </c>
      <c r="AO6" s="163" t="s">
        <v>215</v>
      </c>
      <c r="AP6" s="163" t="s">
        <v>8</v>
      </c>
      <c r="AQ6" s="163" t="s">
        <v>228</v>
      </c>
      <c r="AR6" s="163" t="s">
        <v>230</v>
      </c>
      <c r="AS6" s="163" t="s">
        <v>215</v>
      </c>
      <c r="AT6" s="163" t="s">
        <v>212</v>
      </c>
      <c r="AU6" s="163" t="s">
        <v>213</v>
      </c>
      <c r="AV6" s="163" t="s">
        <v>220</v>
      </c>
      <c r="AW6" s="164"/>
      <c r="AX6" s="97"/>
      <c r="AY6" s="98"/>
      <c r="AZ6" s="98"/>
      <c r="BA6" s="98"/>
      <c r="BB6" s="91"/>
    </row>
    <row r="7" spans="1:64" s="96" customFormat="1" ht="13" customHeight="1">
      <c r="A7" s="211"/>
      <c r="B7" s="165"/>
      <c r="C7" s="199"/>
      <c r="D7" s="70" t="s">
        <v>238</v>
      </c>
      <c r="E7" s="70" t="s">
        <v>218</v>
      </c>
      <c r="F7" s="63" t="s">
        <v>237</v>
      </c>
      <c r="G7" s="158" t="s">
        <v>125</v>
      </c>
      <c r="H7" s="158" t="s">
        <v>234</v>
      </c>
      <c r="I7" s="158" t="s">
        <v>167</v>
      </c>
      <c r="J7" s="158" t="s">
        <v>172</v>
      </c>
      <c r="K7" s="158" t="s">
        <v>128</v>
      </c>
      <c r="L7" s="70" t="s">
        <v>174</v>
      </c>
      <c r="M7" s="158" t="s">
        <v>207</v>
      </c>
      <c r="N7" s="158" t="s">
        <v>139</v>
      </c>
      <c r="O7" s="158" t="s">
        <v>208</v>
      </c>
      <c r="P7" s="158" t="s">
        <v>106</v>
      </c>
      <c r="Q7" s="158" t="s">
        <v>247</v>
      </c>
      <c r="R7" s="158" t="s">
        <v>90</v>
      </c>
      <c r="S7" s="158" t="s">
        <v>194</v>
      </c>
      <c r="T7" s="158" t="s">
        <v>134</v>
      </c>
      <c r="U7" s="158" t="s">
        <v>110</v>
      </c>
      <c r="V7" s="158" t="s">
        <v>256</v>
      </c>
      <c r="W7" s="158" t="s">
        <v>135</v>
      </c>
      <c r="X7" s="158" t="s">
        <v>239</v>
      </c>
      <c r="Y7" s="158" t="s">
        <v>170</v>
      </c>
      <c r="Z7" s="158" t="s">
        <v>88</v>
      </c>
      <c r="AA7" s="158" t="s">
        <v>143</v>
      </c>
      <c r="AB7" s="158" t="s">
        <v>100</v>
      </c>
      <c r="AC7" s="158" t="s">
        <v>196</v>
      </c>
      <c r="AD7" s="158" t="s">
        <v>124</v>
      </c>
      <c r="AE7" s="158" t="s">
        <v>199</v>
      </c>
      <c r="AF7" s="158" t="s">
        <v>136</v>
      </c>
      <c r="AG7" s="158" t="s">
        <v>201</v>
      </c>
      <c r="AH7" s="158" t="s">
        <v>165</v>
      </c>
      <c r="AI7" s="158" t="s">
        <v>240</v>
      </c>
      <c r="AJ7" s="158" t="s">
        <v>204</v>
      </c>
      <c r="AK7" s="158" t="s">
        <v>91</v>
      </c>
      <c r="AL7" s="158" t="s">
        <v>103</v>
      </c>
      <c r="AM7" s="158" t="s">
        <v>61</v>
      </c>
      <c r="AN7" s="158" t="s">
        <v>185</v>
      </c>
      <c r="AO7" s="158" t="s">
        <v>95</v>
      </c>
      <c r="AP7" s="159" t="s">
        <v>92</v>
      </c>
      <c r="AQ7" s="158" t="s">
        <v>231</v>
      </c>
      <c r="AR7" s="158" t="s">
        <v>117</v>
      </c>
      <c r="AS7" s="158" t="s">
        <v>171</v>
      </c>
      <c r="AT7" s="158" t="s">
        <v>145</v>
      </c>
      <c r="AU7" s="158" t="s">
        <v>99</v>
      </c>
      <c r="AV7" s="158" t="s">
        <v>130</v>
      </c>
      <c r="AW7" s="160"/>
      <c r="AX7" s="93"/>
      <c r="AY7" s="94"/>
      <c r="AZ7" s="95" t="str">
        <f>IF(AZ6&lt;&gt;"",VLOOKUP(AZ6,#REF!,'[1]TKB SÁNG'!#REF!,0),"")</f>
        <v/>
      </c>
      <c r="BA7" s="94"/>
      <c r="BB7" s="91"/>
      <c r="BJ7" s="92"/>
    </row>
    <row r="8" spans="1:64" s="92" customFormat="1" ht="13" customHeight="1">
      <c r="A8" s="211"/>
      <c r="B8" s="161">
        <v>3</v>
      </c>
      <c r="C8" s="198" t="s">
        <v>57</v>
      </c>
      <c r="D8" s="162" t="s">
        <v>8</v>
      </c>
      <c r="E8" s="162" t="s">
        <v>221</v>
      </c>
      <c r="F8" s="163" t="s">
        <v>223</v>
      </c>
      <c r="G8" s="163" t="s">
        <v>217</v>
      </c>
      <c r="H8" s="163" t="s">
        <v>217</v>
      </c>
      <c r="I8" s="163" t="s">
        <v>214</v>
      </c>
      <c r="J8" s="163" t="s">
        <v>243</v>
      </c>
      <c r="K8" s="163" t="s">
        <v>212</v>
      </c>
      <c r="L8" s="163" t="s">
        <v>235</v>
      </c>
      <c r="M8" s="163" t="s">
        <v>217</v>
      </c>
      <c r="N8" s="163" t="s">
        <v>16</v>
      </c>
      <c r="O8" s="163" t="s">
        <v>215</v>
      </c>
      <c r="P8" s="163" t="s">
        <v>16</v>
      </c>
      <c r="Q8" s="163" t="s">
        <v>16</v>
      </c>
      <c r="R8" s="163" t="s">
        <v>216</v>
      </c>
      <c r="S8" s="163" t="s">
        <v>214</v>
      </c>
      <c r="T8" s="163" t="s">
        <v>225</v>
      </c>
      <c r="U8" s="163" t="s">
        <v>16</v>
      </c>
      <c r="V8" s="163" t="s">
        <v>223</v>
      </c>
      <c r="W8" s="163" t="s">
        <v>213</v>
      </c>
      <c r="X8" s="163" t="s">
        <v>220</v>
      </c>
      <c r="Y8" s="163" t="s">
        <v>230</v>
      </c>
      <c r="Z8" s="163" t="s">
        <v>8</v>
      </c>
      <c r="AA8" s="163" t="s">
        <v>215</v>
      </c>
      <c r="AB8" s="163" t="s">
        <v>8</v>
      </c>
      <c r="AC8" s="163" t="s">
        <v>229</v>
      </c>
      <c r="AD8" s="163" t="s">
        <v>16</v>
      </c>
      <c r="AE8" s="163" t="s">
        <v>215</v>
      </c>
      <c r="AF8" s="163" t="s">
        <v>8</v>
      </c>
      <c r="AG8" s="163" t="s">
        <v>215</v>
      </c>
      <c r="AH8" s="163" t="s">
        <v>220</v>
      </c>
      <c r="AI8" s="163" t="s">
        <v>226</v>
      </c>
      <c r="AJ8" s="163" t="s">
        <v>213</v>
      </c>
      <c r="AK8" s="163" t="s">
        <v>8</v>
      </c>
      <c r="AL8" s="163" t="s">
        <v>235</v>
      </c>
      <c r="AM8" s="163" t="s">
        <v>8</v>
      </c>
      <c r="AN8" s="163" t="s">
        <v>220</v>
      </c>
      <c r="AO8" s="163" t="s">
        <v>213</v>
      </c>
      <c r="AP8" s="163" t="s">
        <v>220</v>
      </c>
      <c r="AQ8" s="163" t="s">
        <v>235</v>
      </c>
      <c r="AR8" s="163" t="s">
        <v>215</v>
      </c>
      <c r="AS8" s="163" t="s">
        <v>213</v>
      </c>
      <c r="AT8" s="163" t="s">
        <v>235</v>
      </c>
      <c r="AU8" s="163" t="s">
        <v>228</v>
      </c>
      <c r="AV8" s="163" t="s">
        <v>8</v>
      </c>
      <c r="AW8" s="164"/>
      <c r="AX8" s="97"/>
      <c r="AY8" s="98"/>
      <c r="AZ8" s="98"/>
      <c r="BA8" s="98"/>
      <c r="BB8" s="91"/>
    </row>
    <row r="9" spans="1:64" s="96" customFormat="1" ht="13" customHeight="1">
      <c r="A9" s="211"/>
      <c r="B9" s="165"/>
      <c r="C9" s="199"/>
      <c r="D9" s="70" t="s">
        <v>185</v>
      </c>
      <c r="E9" s="70" t="s">
        <v>174</v>
      </c>
      <c r="F9" s="63" t="s">
        <v>234</v>
      </c>
      <c r="G9" s="63" t="s">
        <v>125</v>
      </c>
      <c r="H9" s="63" t="s">
        <v>165</v>
      </c>
      <c r="I9" s="63" t="s">
        <v>172</v>
      </c>
      <c r="J9" s="63" t="s">
        <v>237</v>
      </c>
      <c r="K9" s="63" t="s">
        <v>238</v>
      </c>
      <c r="L9" s="158" t="s">
        <v>247</v>
      </c>
      <c r="M9" s="63" t="s">
        <v>207</v>
      </c>
      <c r="N9" s="63" t="s">
        <v>140</v>
      </c>
      <c r="O9" s="63" t="s">
        <v>95</v>
      </c>
      <c r="P9" s="63" t="s">
        <v>194</v>
      </c>
      <c r="Q9" s="158" t="s">
        <v>195</v>
      </c>
      <c r="R9" s="63" t="s">
        <v>100</v>
      </c>
      <c r="S9" s="63" t="s">
        <v>199</v>
      </c>
      <c r="T9" s="63" t="s">
        <v>134</v>
      </c>
      <c r="U9" s="63" t="s">
        <v>196</v>
      </c>
      <c r="V9" s="63" t="s">
        <v>87</v>
      </c>
      <c r="W9" s="63" t="s">
        <v>198</v>
      </c>
      <c r="X9" s="63" t="s">
        <v>135</v>
      </c>
      <c r="Y9" s="63" t="s">
        <v>117</v>
      </c>
      <c r="Z9" s="63" t="s">
        <v>112</v>
      </c>
      <c r="AA9" s="63" t="s">
        <v>167</v>
      </c>
      <c r="AB9" s="63" t="s">
        <v>170</v>
      </c>
      <c r="AC9" s="63" t="s">
        <v>204</v>
      </c>
      <c r="AD9" s="63" t="s">
        <v>168</v>
      </c>
      <c r="AE9" s="63" t="s">
        <v>171</v>
      </c>
      <c r="AF9" s="63" t="s">
        <v>202</v>
      </c>
      <c r="AG9" s="63" t="s">
        <v>110</v>
      </c>
      <c r="AH9" s="63" t="s">
        <v>128</v>
      </c>
      <c r="AI9" s="63" t="s">
        <v>143</v>
      </c>
      <c r="AJ9" s="63" t="s">
        <v>88</v>
      </c>
      <c r="AK9" s="63" t="s">
        <v>97</v>
      </c>
      <c r="AL9" s="63" t="s">
        <v>136</v>
      </c>
      <c r="AM9" s="63" t="s">
        <v>90</v>
      </c>
      <c r="AN9" s="63" t="s">
        <v>130</v>
      </c>
      <c r="AO9" s="63" t="s">
        <v>166</v>
      </c>
      <c r="AP9" s="166" t="s">
        <v>103</v>
      </c>
      <c r="AQ9" s="63" t="s">
        <v>61</v>
      </c>
      <c r="AR9" s="63" t="s">
        <v>91</v>
      </c>
      <c r="AS9" s="63" t="s">
        <v>249</v>
      </c>
      <c r="AT9" s="63" t="s">
        <v>62</v>
      </c>
      <c r="AU9" s="63" t="s">
        <v>231</v>
      </c>
      <c r="AV9" s="63" t="s">
        <v>141</v>
      </c>
      <c r="AW9" s="167"/>
      <c r="AX9" s="93"/>
      <c r="AY9" s="94"/>
      <c r="AZ9" s="95" t="str">
        <f>IF(AZ8&lt;&gt;"",VLOOKUP(AZ8,#REF!,'[1]TKB SÁNG'!#REF!,0),"")</f>
        <v/>
      </c>
      <c r="BA9" s="94"/>
      <c r="BB9" s="91"/>
      <c r="BJ9" s="92"/>
    </row>
    <row r="10" spans="1:64" s="92" customFormat="1" ht="13" customHeight="1">
      <c r="A10" s="211"/>
      <c r="B10" s="161">
        <v>4</v>
      </c>
      <c r="C10" s="198" t="s">
        <v>68</v>
      </c>
      <c r="D10" s="168" t="s">
        <v>16</v>
      </c>
      <c r="E10" s="168" t="s">
        <v>233</v>
      </c>
      <c r="F10" s="168" t="s">
        <v>266</v>
      </c>
      <c r="G10" s="168" t="s">
        <v>213</v>
      </c>
      <c r="H10" s="168"/>
      <c r="I10" s="168" t="s">
        <v>233</v>
      </c>
      <c r="J10" s="168" t="s">
        <v>266</v>
      </c>
      <c r="K10" s="168"/>
      <c r="L10" s="163" t="s">
        <v>266</v>
      </c>
      <c r="M10" s="168" t="s">
        <v>266</v>
      </c>
      <c r="N10" s="168" t="s">
        <v>266</v>
      </c>
      <c r="O10" s="168" t="s">
        <v>266</v>
      </c>
      <c r="P10" s="163" t="s">
        <v>213</v>
      </c>
      <c r="Q10" s="163"/>
      <c r="R10" s="168"/>
      <c r="S10" s="168" t="s">
        <v>217</v>
      </c>
      <c r="T10" s="168" t="s">
        <v>235</v>
      </c>
      <c r="U10" s="168" t="s">
        <v>241</v>
      </c>
      <c r="V10" s="168" t="s">
        <v>241</v>
      </c>
      <c r="W10" s="168" t="s">
        <v>241</v>
      </c>
      <c r="X10" s="168" t="s">
        <v>241</v>
      </c>
      <c r="Y10" s="168" t="s">
        <v>241</v>
      </c>
      <c r="Z10" s="168" t="s">
        <v>241</v>
      </c>
      <c r="AA10" s="168" t="s">
        <v>241</v>
      </c>
      <c r="AB10" s="168" t="s">
        <v>241</v>
      </c>
      <c r="AC10" s="168" t="s">
        <v>241</v>
      </c>
      <c r="AD10" s="168" t="s">
        <v>241</v>
      </c>
      <c r="AE10" s="168" t="s">
        <v>241</v>
      </c>
      <c r="AF10" s="168" t="s">
        <v>241</v>
      </c>
      <c r="AG10" s="168" t="s">
        <v>241</v>
      </c>
      <c r="AH10" s="168" t="s">
        <v>241</v>
      </c>
      <c r="AI10" s="168" t="s">
        <v>241</v>
      </c>
      <c r="AJ10" s="168" t="s">
        <v>241</v>
      </c>
      <c r="AK10" s="168" t="s">
        <v>241</v>
      </c>
      <c r="AL10" s="168" t="s">
        <v>241</v>
      </c>
      <c r="AM10" s="168" t="s">
        <v>241</v>
      </c>
      <c r="AN10" s="168" t="s">
        <v>241</v>
      </c>
      <c r="AO10" s="168" t="s">
        <v>241</v>
      </c>
      <c r="AP10" s="168" t="s">
        <v>241</v>
      </c>
      <c r="AQ10" s="168" t="s">
        <v>241</v>
      </c>
      <c r="AR10" s="168" t="s">
        <v>241</v>
      </c>
      <c r="AS10" s="168" t="s">
        <v>241</v>
      </c>
      <c r="AT10" s="168" t="s">
        <v>241</v>
      </c>
      <c r="AU10" s="168" t="s">
        <v>241</v>
      </c>
      <c r="AV10" s="168" t="s">
        <v>241</v>
      </c>
      <c r="AW10" s="168"/>
      <c r="AX10" s="97"/>
      <c r="AY10" s="98"/>
      <c r="AZ10" s="98"/>
      <c r="BA10" s="98"/>
      <c r="BB10" s="91"/>
    </row>
    <row r="11" spans="1:64" s="96" customFormat="1" ht="13" customHeight="1">
      <c r="A11" s="211"/>
      <c r="B11" s="165"/>
      <c r="C11" s="199"/>
      <c r="D11" s="63" t="s">
        <v>194</v>
      </c>
      <c r="E11" s="63" t="s">
        <v>240</v>
      </c>
      <c r="F11" s="63"/>
      <c r="G11" s="63" t="s">
        <v>126</v>
      </c>
      <c r="H11" s="63"/>
      <c r="I11" s="63" t="s">
        <v>208</v>
      </c>
      <c r="J11" s="63"/>
      <c r="K11" s="63"/>
      <c r="L11" s="63"/>
      <c r="M11" s="63"/>
      <c r="N11" s="63"/>
      <c r="O11" s="63"/>
      <c r="P11" s="63" t="s">
        <v>199</v>
      </c>
      <c r="Q11" s="63"/>
      <c r="R11" s="63"/>
      <c r="S11" s="63" t="s">
        <v>139</v>
      </c>
      <c r="T11" s="63" t="s">
        <v>64</v>
      </c>
      <c r="U11" s="63" t="s">
        <v>166</v>
      </c>
      <c r="V11" s="63" t="s">
        <v>168</v>
      </c>
      <c r="W11" s="63" t="s">
        <v>198</v>
      </c>
      <c r="X11" s="63" t="s">
        <v>239</v>
      </c>
      <c r="Y11" s="63" t="s">
        <v>186</v>
      </c>
      <c r="Z11" s="63" t="s">
        <v>112</v>
      </c>
      <c r="AA11" s="63" t="s">
        <v>143</v>
      </c>
      <c r="AB11" s="63" t="s">
        <v>170</v>
      </c>
      <c r="AC11" s="63" t="s">
        <v>167</v>
      </c>
      <c r="AD11" s="63" t="s">
        <v>124</v>
      </c>
      <c r="AE11" s="63" t="s">
        <v>171</v>
      </c>
      <c r="AF11" s="63" t="s">
        <v>91</v>
      </c>
      <c r="AG11" s="63" t="s">
        <v>201</v>
      </c>
      <c r="AH11" s="63" t="s">
        <v>119</v>
      </c>
      <c r="AI11" s="63" t="s">
        <v>134</v>
      </c>
      <c r="AJ11" s="63" t="s">
        <v>88</v>
      </c>
      <c r="AK11" s="63" t="s">
        <v>249</v>
      </c>
      <c r="AL11" s="63" t="s">
        <v>94</v>
      </c>
      <c r="AM11" s="63" t="s">
        <v>140</v>
      </c>
      <c r="AN11" s="63" t="s">
        <v>95</v>
      </c>
      <c r="AO11" s="63" t="s">
        <v>185</v>
      </c>
      <c r="AP11" s="166" t="s">
        <v>92</v>
      </c>
      <c r="AQ11" s="63" t="s">
        <v>90</v>
      </c>
      <c r="AR11" s="63" t="s">
        <v>97</v>
      </c>
      <c r="AS11" s="63" t="s">
        <v>98</v>
      </c>
      <c r="AT11" s="63" t="s">
        <v>195</v>
      </c>
      <c r="AU11" s="63" t="s">
        <v>99</v>
      </c>
      <c r="AV11" s="63" t="s">
        <v>96</v>
      </c>
      <c r="AW11" s="167"/>
      <c r="AX11" s="93"/>
      <c r="AY11" s="94"/>
      <c r="AZ11" s="95" t="str">
        <f>IF(AZ10&lt;&gt;"",VLOOKUP(AZ10,#REF!,'[1]TKB SÁNG'!#REF!,0),"")</f>
        <v/>
      </c>
      <c r="BA11" s="94"/>
      <c r="BB11" s="99"/>
      <c r="BJ11" s="92"/>
    </row>
    <row r="12" spans="1:64" s="92" customFormat="1" ht="13" customHeight="1">
      <c r="A12" s="211"/>
      <c r="B12" s="161">
        <v>5</v>
      </c>
      <c r="C12" s="198" t="s">
        <v>192</v>
      </c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  <c r="AJ12" s="168" t="s">
        <v>233</v>
      </c>
      <c r="AK12" s="168" t="s">
        <v>213</v>
      </c>
      <c r="AL12" s="168" t="s">
        <v>215</v>
      </c>
      <c r="AM12" s="168" t="s">
        <v>215</v>
      </c>
      <c r="AN12" s="168" t="s">
        <v>235</v>
      </c>
      <c r="AO12" s="168" t="s">
        <v>235</v>
      </c>
      <c r="AP12" s="168" t="s">
        <v>212</v>
      </c>
      <c r="AQ12" s="168" t="s">
        <v>220</v>
      </c>
      <c r="AR12" s="168" t="s">
        <v>212</v>
      </c>
      <c r="AS12" s="168" t="s">
        <v>8</v>
      </c>
      <c r="AT12" s="168" t="s">
        <v>214</v>
      </c>
      <c r="AU12" s="168" t="s">
        <v>16</v>
      </c>
      <c r="AV12" s="168" t="s">
        <v>235</v>
      </c>
      <c r="AW12" s="169"/>
      <c r="AX12" s="97"/>
      <c r="AY12" s="98"/>
      <c r="AZ12" s="98"/>
      <c r="BA12" s="98"/>
      <c r="BB12" s="91"/>
    </row>
    <row r="13" spans="1:64" s="96" customFormat="1" ht="13" customHeight="1" thickBot="1">
      <c r="A13" s="211"/>
      <c r="B13" s="170"/>
      <c r="C13" s="200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 t="s">
        <v>240</v>
      </c>
      <c r="AK13" s="171" t="s">
        <v>249</v>
      </c>
      <c r="AL13" s="171" t="s">
        <v>94</v>
      </c>
      <c r="AM13" s="171" t="s">
        <v>91</v>
      </c>
      <c r="AN13" s="171" t="s">
        <v>62</v>
      </c>
      <c r="AO13" s="171" t="s">
        <v>61</v>
      </c>
      <c r="AP13" s="172" t="s">
        <v>92</v>
      </c>
      <c r="AQ13" s="171" t="s">
        <v>130</v>
      </c>
      <c r="AR13" s="171" t="s">
        <v>97</v>
      </c>
      <c r="AS13" s="171" t="s">
        <v>98</v>
      </c>
      <c r="AT13" s="171" t="s">
        <v>126</v>
      </c>
      <c r="AU13" s="171" t="s">
        <v>99</v>
      </c>
      <c r="AV13" s="171" t="s">
        <v>136</v>
      </c>
      <c r="AW13" s="173"/>
      <c r="AX13" s="100"/>
      <c r="AY13" s="101"/>
      <c r="AZ13" s="102" t="str">
        <f>IF(AZ12&lt;&gt;"",VLOOKUP(AZ12,#REF!,'[1]TKB SÁNG'!#REF!,0),"")</f>
        <v/>
      </c>
      <c r="BA13" s="101"/>
      <c r="BB13" s="99"/>
      <c r="BJ13" s="92"/>
    </row>
    <row r="14" spans="1:64" s="92" customFormat="1" ht="13" customHeight="1">
      <c r="A14" s="192" t="s">
        <v>3</v>
      </c>
      <c r="B14" s="208">
        <v>1</v>
      </c>
      <c r="C14" s="202" t="s">
        <v>55</v>
      </c>
      <c r="D14" s="156"/>
      <c r="E14" s="156"/>
      <c r="F14" s="69"/>
      <c r="G14" s="156"/>
      <c r="H14" s="156"/>
      <c r="I14" s="69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6"/>
      <c r="AJ14" s="156" t="s">
        <v>214</v>
      </c>
      <c r="AK14" s="156" t="s">
        <v>230</v>
      </c>
      <c r="AL14" s="156" t="s">
        <v>233</v>
      </c>
      <c r="AM14" s="156" t="s">
        <v>8</v>
      </c>
      <c r="AN14" s="156" t="s">
        <v>213</v>
      </c>
      <c r="AO14" s="156" t="s">
        <v>223</v>
      </c>
      <c r="AP14" s="156" t="s">
        <v>16</v>
      </c>
      <c r="AQ14" s="156" t="s">
        <v>220</v>
      </c>
      <c r="AR14" s="156" t="s">
        <v>8</v>
      </c>
      <c r="AS14" s="156" t="s">
        <v>8</v>
      </c>
      <c r="AT14" s="156" t="s">
        <v>223</v>
      </c>
      <c r="AU14" s="156" t="s">
        <v>215</v>
      </c>
      <c r="AV14" s="156" t="s">
        <v>8</v>
      </c>
      <c r="AW14" s="157"/>
      <c r="AX14" s="103"/>
      <c r="AY14" s="104"/>
      <c r="AZ14" s="104"/>
      <c r="BA14" s="104"/>
      <c r="BB14" s="91"/>
    </row>
    <row r="15" spans="1:64" ht="13" customHeight="1">
      <c r="A15" s="193"/>
      <c r="B15" s="204"/>
      <c r="C15" s="199"/>
      <c r="D15" s="158"/>
      <c r="E15" s="158"/>
      <c r="F15" s="70"/>
      <c r="G15" s="158"/>
      <c r="H15" s="158"/>
      <c r="I15" s="70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 t="s">
        <v>126</v>
      </c>
      <c r="AK15" s="158" t="s">
        <v>169</v>
      </c>
      <c r="AL15" s="158" t="s">
        <v>240</v>
      </c>
      <c r="AM15" s="158" t="s">
        <v>90</v>
      </c>
      <c r="AN15" s="158" t="s">
        <v>194</v>
      </c>
      <c r="AO15" s="158" t="s">
        <v>185</v>
      </c>
      <c r="AP15" s="159" t="s">
        <v>121</v>
      </c>
      <c r="AQ15" s="158" t="s">
        <v>130</v>
      </c>
      <c r="AR15" s="158" t="s">
        <v>97</v>
      </c>
      <c r="AS15" s="158" t="s">
        <v>98</v>
      </c>
      <c r="AT15" s="158" t="s">
        <v>244</v>
      </c>
      <c r="AU15" s="158" t="s">
        <v>94</v>
      </c>
      <c r="AV15" s="158" t="s">
        <v>141</v>
      </c>
      <c r="AW15" s="160"/>
      <c r="AX15" s="105"/>
      <c r="AY15" s="106"/>
      <c r="AZ15" s="107" t="str">
        <f>IF(AZ14&lt;&gt;"",VLOOKUP(AZ14,#REF!,'[1]TKB SÁNG'!#REF!,0),"")</f>
        <v/>
      </c>
      <c r="BA15" s="106"/>
      <c r="BB15" s="91"/>
      <c r="BJ15" s="92"/>
    </row>
    <row r="16" spans="1:64" s="92" customFormat="1" ht="13" customHeight="1">
      <c r="A16" s="193"/>
      <c r="B16" s="174">
        <v>2</v>
      </c>
      <c r="C16" s="198" t="s">
        <v>56</v>
      </c>
      <c r="D16" s="163" t="s">
        <v>220</v>
      </c>
      <c r="E16" s="163" t="s">
        <v>8</v>
      </c>
      <c r="F16" s="163" t="s">
        <v>216</v>
      </c>
      <c r="G16" s="163" t="s">
        <v>221</v>
      </c>
      <c r="H16" s="163" t="s">
        <v>219</v>
      </c>
      <c r="I16" s="163" t="s">
        <v>213</v>
      </c>
      <c r="J16" s="163" t="s">
        <v>215</v>
      </c>
      <c r="K16" s="163" t="s">
        <v>214</v>
      </c>
      <c r="L16" s="163" t="s">
        <v>8</v>
      </c>
      <c r="M16" s="163" t="s">
        <v>216</v>
      </c>
      <c r="N16" s="163" t="s">
        <v>223</v>
      </c>
      <c r="O16" s="163" t="s">
        <v>235</v>
      </c>
      <c r="P16" s="163" t="s">
        <v>212</v>
      </c>
      <c r="Q16" s="163" t="s">
        <v>216</v>
      </c>
      <c r="R16" s="163" t="s">
        <v>233</v>
      </c>
      <c r="S16" s="163" t="s">
        <v>227</v>
      </c>
      <c r="T16" s="163" t="s">
        <v>215</v>
      </c>
      <c r="U16" s="163" t="s">
        <v>243</v>
      </c>
      <c r="V16" s="163" t="s">
        <v>8</v>
      </c>
      <c r="W16" s="163" t="s">
        <v>227</v>
      </c>
      <c r="X16" s="163" t="s">
        <v>229</v>
      </c>
      <c r="Y16" s="163" t="s">
        <v>223</v>
      </c>
      <c r="Z16" s="163" t="s">
        <v>223</v>
      </c>
      <c r="AA16" s="163" t="s">
        <v>229</v>
      </c>
      <c r="AB16" s="163" t="s">
        <v>243</v>
      </c>
      <c r="AC16" s="163" t="s">
        <v>221</v>
      </c>
      <c r="AD16" s="163" t="s">
        <v>212</v>
      </c>
      <c r="AE16" s="163" t="s">
        <v>220</v>
      </c>
      <c r="AF16" s="163" t="s">
        <v>16</v>
      </c>
      <c r="AG16" s="163" t="s">
        <v>214</v>
      </c>
      <c r="AH16" s="163" t="s">
        <v>215</v>
      </c>
      <c r="AI16" s="163" t="s">
        <v>225</v>
      </c>
      <c r="AJ16" s="163" t="s">
        <v>228</v>
      </c>
      <c r="AK16" s="163" t="s">
        <v>223</v>
      </c>
      <c r="AL16" s="163" t="s">
        <v>236</v>
      </c>
      <c r="AM16" s="163" t="s">
        <v>8</v>
      </c>
      <c r="AN16" s="163" t="s">
        <v>213</v>
      </c>
      <c r="AO16" s="163" t="s">
        <v>8</v>
      </c>
      <c r="AP16" s="163" t="s">
        <v>230</v>
      </c>
      <c r="AQ16" s="163" t="s">
        <v>213</v>
      </c>
      <c r="AR16" s="163" t="s">
        <v>8</v>
      </c>
      <c r="AS16" s="163" t="s">
        <v>215</v>
      </c>
      <c r="AT16" s="163" t="s">
        <v>213</v>
      </c>
      <c r="AU16" s="163" t="s">
        <v>215</v>
      </c>
      <c r="AV16" s="163" t="s">
        <v>8</v>
      </c>
      <c r="AW16" s="164"/>
      <c r="AX16" s="108"/>
      <c r="AY16" s="98"/>
      <c r="AZ16" s="98"/>
      <c r="BA16" s="98"/>
      <c r="BB16" s="91"/>
    </row>
    <row r="17" spans="1:62" ht="13" customHeight="1">
      <c r="A17" s="193"/>
      <c r="B17" s="175"/>
      <c r="C17" s="199"/>
      <c r="D17" s="158" t="s">
        <v>131</v>
      </c>
      <c r="E17" s="158" t="s">
        <v>234</v>
      </c>
      <c r="F17" s="158" t="s">
        <v>93</v>
      </c>
      <c r="G17" s="158" t="s">
        <v>120</v>
      </c>
      <c r="H17" s="158"/>
      <c r="I17" s="158" t="s">
        <v>104</v>
      </c>
      <c r="J17" s="158" t="s">
        <v>237</v>
      </c>
      <c r="K17" s="158" t="s">
        <v>199</v>
      </c>
      <c r="L17" s="158" t="s">
        <v>132</v>
      </c>
      <c r="M17" s="158" t="s">
        <v>89</v>
      </c>
      <c r="N17" s="158" t="s">
        <v>106</v>
      </c>
      <c r="O17" s="158" t="s">
        <v>64</v>
      </c>
      <c r="P17" s="158" t="s">
        <v>129</v>
      </c>
      <c r="Q17" s="158" t="s">
        <v>169</v>
      </c>
      <c r="R17" s="158" t="s">
        <v>63</v>
      </c>
      <c r="S17" s="158" t="s">
        <v>59</v>
      </c>
      <c r="T17" s="158" t="s">
        <v>245</v>
      </c>
      <c r="U17" s="158" t="s">
        <v>127</v>
      </c>
      <c r="V17" s="158" t="s">
        <v>256</v>
      </c>
      <c r="W17" s="158" t="s">
        <v>67</v>
      </c>
      <c r="X17" s="158" t="s">
        <v>204</v>
      </c>
      <c r="Y17" s="158" t="s">
        <v>202</v>
      </c>
      <c r="Z17" s="158" t="s">
        <v>87</v>
      </c>
      <c r="AA17" s="158" t="s">
        <v>222</v>
      </c>
      <c r="AB17" s="158" t="s">
        <v>100</v>
      </c>
      <c r="AC17" s="158" t="s">
        <v>137</v>
      </c>
      <c r="AD17" s="158" t="s">
        <v>238</v>
      </c>
      <c r="AE17" s="158" t="s">
        <v>108</v>
      </c>
      <c r="AF17" s="158" t="s">
        <v>196</v>
      </c>
      <c r="AG17" s="158" t="s">
        <v>88</v>
      </c>
      <c r="AH17" s="158" t="s">
        <v>206</v>
      </c>
      <c r="AI17" s="63" t="s">
        <v>134</v>
      </c>
      <c r="AJ17" s="158" t="s">
        <v>231</v>
      </c>
      <c r="AK17" s="158" t="s">
        <v>244</v>
      </c>
      <c r="AL17" s="158" t="s">
        <v>60</v>
      </c>
      <c r="AM17" s="158" t="s">
        <v>90</v>
      </c>
      <c r="AN17" s="158" t="s">
        <v>194</v>
      </c>
      <c r="AO17" s="158" t="s">
        <v>185</v>
      </c>
      <c r="AP17" s="159" t="s">
        <v>133</v>
      </c>
      <c r="AQ17" s="158" t="s">
        <v>123</v>
      </c>
      <c r="AR17" s="158" t="s">
        <v>97</v>
      </c>
      <c r="AS17" s="158" t="s">
        <v>171</v>
      </c>
      <c r="AT17" s="158" t="s">
        <v>195</v>
      </c>
      <c r="AU17" s="158" t="s">
        <v>94</v>
      </c>
      <c r="AV17" s="158" t="s">
        <v>141</v>
      </c>
      <c r="AW17" s="160"/>
      <c r="AX17" s="105"/>
      <c r="AY17" s="106"/>
      <c r="AZ17" s="107" t="str">
        <f>IF(AZ16&lt;&gt;"",VLOOKUP(AZ16,#REF!,'[1]TKB SÁNG'!#REF!,0),"")</f>
        <v/>
      </c>
      <c r="BA17" s="106"/>
      <c r="BB17" s="91"/>
      <c r="BJ17" s="92"/>
    </row>
    <row r="18" spans="1:62" s="92" customFormat="1" ht="13" customHeight="1">
      <c r="A18" s="193"/>
      <c r="B18" s="174">
        <v>3</v>
      </c>
      <c r="C18" s="198" t="s">
        <v>57</v>
      </c>
      <c r="D18" s="163" t="s">
        <v>266</v>
      </c>
      <c r="E18" s="163" t="s">
        <v>266</v>
      </c>
      <c r="F18" s="163" t="s">
        <v>215</v>
      </c>
      <c r="G18" s="163" t="s">
        <v>16</v>
      </c>
      <c r="H18" s="163" t="s">
        <v>8</v>
      </c>
      <c r="I18" s="163" t="s">
        <v>223</v>
      </c>
      <c r="J18" s="163" t="s">
        <v>233</v>
      </c>
      <c r="K18" s="163" t="s">
        <v>219</v>
      </c>
      <c r="L18" s="163" t="s">
        <v>217</v>
      </c>
      <c r="M18" s="163" t="s">
        <v>221</v>
      </c>
      <c r="N18" s="163" t="s">
        <v>243</v>
      </c>
      <c r="O18" s="163" t="s">
        <v>214</v>
      </c>
      <c r="P18" s="163" t="s">
        <v>217</v>
      </c>
      <c r="Q18" s="163" t="s">
        <v>227</v>
      </c>
      <c r="R18" s="163" t="s">
        <v>217</v>
      </c>
      <c r="S18" s="163" t="s">
        <v>213</v>
      </c>
      <c r="T18" s="163" t="s">
        <v>215</v>
      </c>
      <c r="U18" s="163" t="s">
        <v>227</v>
      </c>
      <c r="V18" s="163" t="s">
        <v>235</v>
      </c>
      <c r="W18" s="163" t="s">
        <v>228</v>
      </c>
      <c r="X18" s="163" t="s">
        <v>228</v>
      </c>
      <c r="Y18" s="163" t="s">
        <v>243</v>
      </c>
      <c r="Z18" s="163" t="s">
        <v>266</v>
      </c>
      <c r="AA18" s="163" t="s">
        <v>223</v>
      </c>
      <c r="AB18" s="163" t="s">
        <v>229</v>
      </c>
      <c r="AC18" s="163" t="s">
        <v>220</v>
      </c>
      <c r="AD18" s="163" t="s">
        <v>214</v>
      </c>
      <c r="AE18" s="163" t="s">
        <v>235</v>
      </c>
      <c r="AF18" s="163" t="s">
        <v>212</v>
      </c>
      <c r="AG18" s="163" t="s">
        <v>243</v>
      </c>
      <c r="AH18" s="163" t="s">
        <v>243</v>
      </c>
      <c r="AI18" s="163" t="s">
        <v>225</v>
      </c>
      <c r="AJ18" s="163" t="s">
        <v>8</v>
      </c>
      <c r="AK18" s="163" t="s">
        <v>8</v>
      </c>
      <c r="AL18" s="163" t="s">
        <v>215</v>
      </c>
      <c r="AM18" s="163" t="s">
        <v>228</v>
      </c>
      <c r="AN18" s="163" t="s">
        <v>221</v>
      </c>
      <c r="AO18" s="163" t="s">
        <v>230</v>
      </c>
      <c r="AP18" s="163" t="s">
        <v>215</v>
      </c>
      <c r="AQ18" s="163" t="s">
        <v>214</v>
      </c>
      <c r="AR18" s="163" t="s">
        <v>16</v>
      </c>
      <c r="AS18" s="163" t="s">
        <v>212</v>
      </c>
      <c r="AT18" s="163" t="s">
        <v>221</v>
      </c>
      <c r="AU18" s="163" t="s">
        <v>8</v>
      </c>
      <c r="AV18" s="163" t="s">
        <v>220</v>
      </c>
      <c r="AW18" s="164"/>
      <c r="AX18" s="108"/>
      <c r="AY18" s="98"/>
      <c r="AZ18" s="98"/>
      <c r="BA18" s="98"/>
      <c r="BB18" s="91"/>
    </row>
    <row r="19" spans="1:62" ht="13" customHeight="1">
      <c r="A19" s="193"/>
      <c r="B19" s="175"/>
      <c r="C19" s="199"/>
      <c r="D19" s="63"/>
      <c r="E19" s="63"/>
      <c r="F19" s="63" t="s">
        <v>237</v>
      </c>
      <c r="G19" s="63" t="s">
        <v>194</v>
      </c>
      <c r="H19" s="63" t="s">
        <v>256</v>
      </c>
      <c r="I19" s="63" t="s">
        <v>234</v>
      </c>
      <c r="J19" s="63" t="s">
        <v>63</v>
      </c>
      <c r="K19" s="63"/>
      <c r="L19" s="63" t="s">
        <v>132</v>
      </c>
      <c r="M19" s="63" t="s">
        <v>120</v>
      </c>
      <c r="N19" s="63" t="s">
        <v>222</v>
      </c>
      <c r="O19" s="63" t="s">
        <v>199</v>
      </c>
      <c r="P19" s="63" t="s">
        <v>129</v>
      </c>
      <c r="Q19" s="63" t="s">
        <v>59</v>
      </c>
      <c r="R19" s="63" t="s">
        <v>123</v>
      </c>
      <c r="S19" s="63" t="s">
        <v>104</v>
      </c>
      <c r="T19" s="63" t="s">
        <v>245</v>
      </c>
      <c r="U19" s="63" t="s">
        <v>67</v>
      </c>
      <c r="V19" s="63" t="s">
        <v>61</v>
      </c>
      <c r="W19" s="63" t="s">
        <v>100</v>
      </c>
      <c r="X19" s="63" t="s">
        <v>93</v>
      </c>
      <c r="Y19" s="63" t="s">
        <v>127</v>
      </c>
      <c r="Z19" s="63"/>
      <c r="AA19" s="63" t="s">
        <v>87</v>
      </c>
      <c r="AB19" s="63" t="s">
        <v>204</v>
      </c>
      <c r="AC19" s="63" t="s">
        <v>108</v>
      </c>
      <c r="AD19" s="63" t="s">
        <v>88</v>
      </c>
      <c r="AE19" s="63" t="s">
        <v>64</v>
      </c>
      <c r="AF19" s="63" t="s">
        <v>238</v>
      </c>
      <c r="AG19" s="63" t="s">
        <v>89</v>
      </c>
      <c r="AH19" s="63" t="s">
        <v>106</v>
      </c>
      <c r="AI19" s="63" t="s">
        <v>134</v>
      </c>
      <c r="AJ19" s="63" t="s">
        <v>98</v>
      </c>
      <c r="AK19" s="63" t="s">
        <v>97</v>
      </c>
      <c r="AL19" s="63" t="s">
        <v>94</v>
      </c>
      <c r="AM19" s="63" t="s">
        <v>231</v>
      </c>
      <c r="AN19" s="63" t="s">
        <v>200</v>
      </c>
      <c r="AO19" s="63" t="s">
        <v>133</v>
      </c>
      <c r="AP19" s="166" t="s">
        <v>171</v>
      </c>
      <c r="AQ19" s="63" t="s">
        <v>126</v>
      </c>
      <c r="AR19" s="63" t="s">
        <v>121</v>
      </c>
      <c r="AS19" s="63" t="s">
        <v>141</v>
      </c>
      <c r="AT19" s="63" t="s">
        <v>137</v>
      </c>
      <c r="AU19" s="63" t="s">
        <v>244</v>
      </c>
      <c r="AV19" s="63" t="s">
        <v>130</v>
      </c>
      <c r="AW19" s="167"/>
      <c r="AX19" s="105"/>
      <c r="AY19" s="106"/>
      <c r="AZ19" s="107" t="str">
        <f>IF(AZ18&lt;&gt;"",VLOOKUP(AZ18,#REF!,'[1]TKB SÁNG'!#REF!,0),"")</f>
        <v/>
      </c>
      <c r="BA19" s="106"/>
      <c r="BB19" s="91"/>
      <c r="BJ19" s="92"/>
    </row>
    <row r="20" spans="1:62" s="92" customFormat="1" ht="13" customHeight="1">
      <c r="A20" s="193"/>
      <c r="B20" s="174">
        <v>4</v>
      </c>
      <c r="C20" s="198" t="s">
        <v>68</v>
      </c>
      <c r="D20" s="168"/>
      <c r="E20" s="168"/>
      <c r="F20" s="168"/>
      <c r="G20" s="168" t="s">
        <v>266</v>
      </c>
      <c r="H20" s="168" t="s">
        <v>216</v>
      </c>
      <c r="I20" s="168" t="s">
        <v>266</v>
      </c>
      <c r="J20" s="168" t="s">
        <v>221</v>
      </c>
      <c r="K20" s="168" t="s">
        <v>223</v>
      </c>
      <c r="L20" s="168" t="s">
        <v>233</v>
      </c>
      <c r="M20" s="168"/>
      <c r="N20" s="168"/>
      <c r="O20" s="168" t="s">
        <v>243</v>
      </c>
      <c r="P20" s="168"/>
      <c r="Q20" s="168" t="s">
        <v>217</v>
      </c>
      <c r="R20" s="168" t="s">
        <v>223</v>
      </c>
      <c r="S20" s="168"/>
      <c r="T20" s="168" t="s">
        <v>225</v>
      </c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3"/>
      <c r="AJ20" s="168" t="s">
        <v>223</v>
      </c>
      <c r="AK20" s="168" t="s">
        <v>220</v>
      </c>
      <c r="AL20" s="168" t="s">
        <v>230</v>
      </c>
      <c r="AM20" s="168" t="s">
        <v>235</v>
      </c>
      <c r="AN20" s="168" t="s">
        <v>223</v>
      </c>
      <c r="AO20" s="168" t="s">
        <v>214</v>
      </c>
      <c r="AP20" s="168" t="s">
        <v>221</v>
      </c>
      <c r="AQ20" s="168" t="s">
        <v>228</v>
      </c>
      <c r="AR20" s="168" t="s">
        <v>221</v>
      </c>
      <c r="AS20" s="168" t="s">
        <v>233</v>
      </c>
      <c r="AT20" s="168" t="s">
        <v>8</v>
      </c>
      <c r="AU20" s="168" t="s">
        <v>8</v>
      </c>
      <c r="AV20" s="168" t="s">
        <v>213</v>
      </c>
      <c r="AW20" s="169"/>
      <c r="AX20" s="108"/>
      <c r="AY20" s="98"/>
      <c r="AZ20" s="98"/>
      <c r="BA20" s="98"/>
      <c r="BB20" s="91"/>
    </row>
    <row r="21" spans="1:62" ht="13" customHeight="1">
      <c r="A21" s="193"/>
      <c r="B21" s="175"/>
      <c r="C21" s="199"/>
      <c r="D21" s="63"/>
      <c r="E21" s="63"/>
      <c r="F21" s="63"/>
      <c r="G21" s="63"/>
      <c r="H21" s="63" t="s">
        <v>89</v>
      </c>
      <c r="I21" s="63"/>
      <c r="J21" s="63" t="s">
        <v>120</v>
      </c>
      <c r="K21" s="63" t="s">
        <v>234</v>
      </c>
      <c r="L21" s="63" t="s">
        <v>63</v>
      </c>
      <c r="M21" s="63"/>
      <c r="N21" s="63"/>
      <c r="O21" s="63" t="s">
        <v>222</v>
      </c>
      <c r="P21" s="63"/>
      <c r="Q21" s="63" t="s">
        <v>121</v>
      </c>
      <c r="R21" s="63" t="s">
        <v>106</v>
      </c>
      <c r="S21" s="63"/>
      <c r="T21" s="63" t="s">
        <v>134</v>
      </c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 t="s">
        <v>98</v>
      </c>
      <c r="AK21" s="63" t="s">
        <v>130</v>
      </c>
      <c r="AL21" s="63" t="s">
        <v>133</v>
      </c>
      <c r="AM21" s="63" t="s">
        <v>61</v>
      </c>
      <c r="AN21" s="63" t="s">
        <v>185</v>
      </c>
      <c r="AO21" s="63" t="s">
        <v>126</v>
      </c>
      <c r="AP21" s="166" t="s">
        <v>262</v>
      </c>
      <c r="AQ21" s="63" t="s">
        <v>231</v>
      </c>
      <c r="AR21" s="63" t="s">
        <v>200</v>
      </c>
      <c r="AS21" s="63" t="s">
        <v>240</v>
      </c>
      <c r="AT21" s="63" t="s">
        <v>87</v>
      </c>
      <c r="AU21" s="63" t="s">
        <v>244</v>
      </c>
      <c r="AV21" s="63" t="s">
        <v>195</v>
      </c>
      <c r="AW21" s="167"/>
      <c r="AX21" s="109"/>
      <c r="AY21" s="110"/>
      <c r="AZ21" s="110"/>
      <c r="BA21" s="110"/>
      <c r="BB21" s="91"/>
      <c r="BJ21" s="92"/>
    </row>
    <row r="22" spans="1:62" s="92" customFormat="1" ht="13" customHeight="1">
      <c r="A22" s="193"/>
      <c r="B22" s="174">
        <v>5</v>
      </c>
      <c r="C22" s="198" t="s">
        <v>192</v>
      </c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 t="s">
        <v>213</v>
      </c>
      <c r="AK22" s="168" t="s">
        <v>16</v>
      </c>
      <c r="AL22" s="168" t="s">
        <v>8</v>
      </c>
      <c r="AM22" s="168" t="s">
        <v>221</v>
      </c>
      <c r="AN22" s="168" t="s">
        <v>227</v>
      </c>
      <c r="AO22" s="168" t="s">
        <v>220</v>
      </c>
      <c r="AP22" s="168" t="s">
        <v>233</v>
      </c>
      <c r="AQ22" s="168" t="s">
        <v>230</v>
      </c>
      <c r="AR22" s="168" t="s">
        <v>214</v>
      </c>
      <c r="AS22" s="168" t="s">
        <v>235</v>
      </c>
      <c r="AT22" s="168" t="s">
        <v>8</v>
      </c>
      <c r="AU22" s="168" t="s">
        <v>228</v>
      </c>
      <c r="AV22" s="168" t="s">
        <v>213</v>
      </c>
      <c r="AW22" s="169"/>
      <c r="AX22" s="108"/>
      <c r="AY22" s="98"/>
      <c r="AZ22" s="98"/>
      <c r="BA22" s="98"/>
      <c r="BB22" s="91"/>
    </row>
    <row r="23" spans="1:62" ht="13" customHeight="1" thickBot="1">
      <c r="A23" s="194"/>
      <c r="B23" s="176"/>
      <c r="C23" s="202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1"/>
      <c r="X23" s="171"/>
      <c r="Y23" s="171"/>
      <c r="Z23" s="171"/>
      <c r="AA23" s="171"/>
      <c r="AB23" s="171"/>
      <c r="AC23" s="171"/>
      <c r="AD23" s="171"/>
      <c r="AE23" s="171"/>
      <c r="AF23" s="171"/>
      <c r="AG23" s="171"/>
      <c r="AH23" s="171"/>
      <c r="AI23" s="171"/>
      <c r="AJ23" s="171" t="s">
        <v>88</v>
      </c>
      <c r="AK23" s="171" t="s">
        <v>196</v>
      </c>
      <c r="AL23" s="171" t="s">
        <v>234</v>
      </c>
      <c r="AM23" s="171" t="s">
        <v>137</v>
      </c>
      <c r="AN23" s="171" t="s">
        <v>59</v>
      </c>
      <c r="AO23" s="171" t="s">
        <v>130</v>
      </c>
      <c r="AP23" s="177" t="s">
        <v>240</v>
      </c>
      <c r="AQ23" s="171" t="s">
        <v>133</v>
      </c>
      <c r="AR23" s="171" t="s">
        <v>126</v>
      </c>
      <c r="AS23" s="171" t="s">
        <v>61</v>
      </c>
      <c r="AT23" s="171" t="s">
        <v>87</v>
      </c>
      <c r="AU23" s="171" t="s">
        <v>231</v>
      </c>
      <c r="AV23" s="171" t="s">
        <v>195</v>
      </c>
      <c r="AW23" s="173"/>
      <c r="AX23" s="105"/>
      <c r="AY23" s="106"/>
      <c r="AZ23" s="107" t="str">
        <f>IF(AZ22&lt;&gt;"",VLOOKUP(AZ22,#REF!,'[1]TKB SÁNG'!#REF!,0),"")</f>
        <v/>
      </c>
      <c r="BA23" s="106"/>
      <c r="BB23" s="91"/>
      <c r="BJ23" s="92"/>
    </row>
    <row r="24" spans="1:62" s="92" customFormat="1" ht="13" customHeight="1">
      <c r="A24" s="210" t="s">
        <v>4</v>
      </c>
      <c r="B24" s="213">
        <v>1</v>
      </c>
      <c r="C24" s="205" t="s">
        <v>55</v>
      </c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63" t="s">
        <v>220</v>
      </c>
      <c r="AK24" s="168" t="s">
        <v>214</v>
      </c>
      <c r="AL24" s="156" t="s">
        <v>229</v>
      </c>
      <c r="AM24" s="156" t="s">
        <v>230</v>
      </c>
      <c r="AN24" s="156" t="s">
        <v>8</v>
      </c>
      <c r="AO24" s="156" t="s">
        <v>213</v>
      </c>
      <c r="AP24" s="156" t="s">
        <v>227</v>
      </c>
      <c r="AQ24" s="156" t="s">
        <v>212</v>
      </c>
      <c r="AR24" s="156" t="s">
        <v>215</v>
      </c>
      <c r="AS24" s="156" t="s">
        <v>8</v>
      </c>
      <c r="AT24" s="156" t="s">
        <v>230</v>
      </c>
      <c r="AU24" s="156" t="s">
        <v>8</v>
      </c>
      <c r="AV24" s="156" t="s">
        <v>228</v>
      </c>
      <c r="AW24" s="157"/>
      <c r="AX24" s="111"/>
      <c r="AY24" s="112"/>
      <c r="AZ24" s="112"/>
      <c r="BA24" s="112"/>
      <c r="BB24" s="91"/>
    </row>
    <row r="25" spans="1:62" ht="13" customHeight="1">
      <c r="A25" s="211"/>
      <c r="B25" s="214"/>
      <c r="C25" s="199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8"/>
      <c r="P25" s="158"/>
      <c r="Q25" s="158"/>
      <c r="R25" s="158"/>
      <c r="S25" s="158"/>
      <c r="T25" s="158"/>
      <c r="U25" s="158"/>
      <c r="V25" s="158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 t="s">
        <v>135</v>
      </c>
      <c r="AK25" s="158" t="s">
        <v>180</v>
      </c>
      <c r="AL25" s="158" t="s">
        <v>105</v>
      </c>
      <c r="AM25" s="158" t="s">
        <v>169</v>
      </c>
      <c r="AN25" s="158" t="s">
        <v>185</v>
      </c>
      <c r="AO25" s="158" t="s">
        <v>166</v>
      </c>
      <c r="AP25" s="159" t="s">
        <v>209</v>
      </c>
      <c r="AQ25" s="158" t="s">
        <v>90</v>
      </c>
      <c r="AR25" s="158" t="s">
        <v>91</v>
      </c>
      <c r="AS25" s="158" t="s">
        <v>98</v>
      </c>
      <c r="AT25" s="158" t="s">
        <v>133</v>
      </c>
      <c r="AU25" s="158" t="s">
        <v>244</v>
      </c>
      <c r="AV25" s="158" t="s">
        <v>218</v>
      </c>
      <c r="AW25" s="160"/>
      <c r="AX25" s="105"/>
      <c r="AY25" s="106"/>
      <c r="AZ25" s="107" t="str">
        <f>IF(AZ24&lt;&gt;"",VLOOKUP(AZ24,#REF!,'[1]TKB SÁNG'!#REF!,0),"")</f>
        <v/>
      </c>
      <c r="BA25" s="106"/>
      <c r="BB25" s="91"/>
      <c r="BJ25" s="92"/>
    </row>
    <row r="26" spans="1:62" s="92" customFormat="1" ht="13" customHeight="1">
      <c r="A26" s="211"/>
      <c r="B26" s="161">
        <v>2</v>
      </c>
      <c r="C26" s="198" t="s">
        <v>56</v>
      </c>
      <c r="D26" s="163" t="s">
        <v>213</v>
      </c>
      <c r="E26" s="163" t="s">
        <v>223</v>
      </c>
      <c r="F26" s="163" t="s">
        <v>235</v>
      </c>
      <c r="G26" s="163" t="s">
        <v>227</v>
      </c>
      <c r="H26" s="163" t="s">
        <v>16</v>
      </c>
      <c r="I26" s="163" t="s">
        <v>216</v>
      </c>
      <c r="J26" s="163" t="s">
        <v>217</v>
      </c>
      <c r="K26" s="163" t="s">
        <v>16</v>
      </c>
      <c r="L26" s="163" t="s">
        <v>214</v>
      </c>
      <c r="M26" s="163" t="s">
        <v>8</v>
      </c>
      <c r="N26" s="163" t="s">
        <v>214</v>
      </c>
      <c r="O26" s="163" t="s">
        <v>217</v>
      </c>
      <c r="P26" s="163" t="s">
        <v>221</v>
      </c>
      <c r="Q26" s="163" t="s">
        <v>233</v>
      </c>
      <c r="R26" s="163" t="s">
        <v>235</v>
      </c>
      <c r="S26" s="163" t="s">
        <v>215</v>
      </c>
      <c r="T26" s="163" t="s">
        <v>225</v>
      </c>
      <c r="U26" s="163" t="s">
        <v>212</v>
      </c>
      <c r="V26" s="163" t="s">
        <v>219</v>
      </c>
      <c r="W26" s="163" t="s">
        <v>223</v>
      </c>
      <c r="X26" s="163" t="s">
        <v>227</v>
      </c>
      <c r="Y26" s="163" t="s">
        <v>215</v>
      </c>
      <c r="Z26" s="163" t="s">
        <v>213</v>
      </c>
      <c r="AA26" s="163" t="s">
        <v>227</v>
      </c>
      <c r="AB26" s="163" t="s">
        <v>235</v>
      </c>
      <c r="AC26" s="163" t="s">
        <v>213</v>
      </c>
      <c r="AD26" s="163" t="s">
        <v>243</v>
      </c>
      <c r="AE26" s="163" t="s">
        <v>243</v>
      </c>
      <c r="AF26" s="163" t="s">
        <v>243</v>
      </c>
      <c r="AG26" s="163" t="s">
        <v>220</v>
      </c>
      <c r="AH26" s="163" t="s">
        <v>16</v>
      </c>
      <c r="AI26" s="163" t="s">
        <v>215</v>
      </c>
      <c r="AJ26" s="163" t="s">
        <v>221</v>
      </c>
      <c r="AK26" s="163" t="s">
        <v>228</v>
      </c>
      <c r="AL26" s="163" t="s">
        <v>221</v>
      </c>
      <c r="AM26" s="163" t="s">
        <v>229</v>
      </c>
      <c r="AN26" s="163" t="s">
        <v>212</v>
      </c>
      <c r="AO26" s="163" t="s">
        <v>220</v>
      </c>
      <c r="AP26" s="163" t="s">
        <v>215</v>
      </c>
      <c r="AQ26" s="163" t="s">
        <v>8</v>
      </c>
      <c r="AR26" s="163" t="s">
        <v>233</v>
      </c>
      <c r="AS26" s="163" t="s">
        <v>228</v>
      </c>
      <c r="AT26" s="163" t="s">
        <v>220</v>
      </c>
      <c r="AU26" s="163" t="s">
        <v>8</v>
      </c>
      <c r="AV26" s="163" t="s">
        <v>230</v>
      </c>
      <c r="AW26" s="164" t="s">
        <v>225</v>
      </c>
      <c r="AX26" s="108"/>
      <c r="AY26" s="98"/>
      <c r="AZ26" s="98"/>
      <c r="BA26" s="98"/>
      <c r="BB26" s="91"/>
    </row>
    <row r="27" spans="1:62" ht="13" customHeight="1">
      <c r="A27" s="211"/>
      <c r="B27" s="165"/>
      <c r="C27" s="199"/>
      <c r="D27" s="63" t="s">
        <v>166</v>
      </c>
      <c r="E27" s="63" t="s">
        <v>234</v>
      </c>
      <c r="F27" s="158" t="s">
        <v>181</v>
      </c>
      <c r="G27" s="158" t="s">
        <v>59</v>
      </c>
      <c r="H27" s="158" t="s">
        <v>140</v>
      </c>
      <c r="I27" s="63" t="s">
        <v>101</v>
      </c>
      <c r="J27" s="158" t="s">
        <v>172</v>
      </c>
      <c r="K27" s="158" t="s">
        <v>194</v>
      </c>
      <c r="L27" s="158" t="s">
        <v>198</v>
      </c>
      <c r="M27" s="158" t="s">
        <v>201</v>
      </c>
      <c r="N27" s="158" t="s">
        <v>118</v>
      </c>
      <c r="O27" s="158" t="s">
        <v>197</v>
      </c>
      <c r="P27" s="158" t="s">
        <v>120</v>
      </c>
      <c r="Q27" s="158" t="s">
        <v>208</v>
      </c>
      <c r="R27" s="158" t="s">
        <v>65</v>
      </c>
      <c r="S27" s="158" t="s">
        <v>139</v>
      </c>
      <c r="T27" s="158" t="s">
        <v>134</v>
      </c>
      <c r="U27" s="158" t="s">
        <v>238</v>
      </c>
      <c r="V27" s="158"/>
      <c r="W27" s="158" t="s">
        <v>87</v>
      </c>
      <c r="X27" s="158" t="s">
        <v>209</v>
      </c>
      <c r="Y27" s="158" t="s">
        <v>207</v>
      </c>
      <c r="Z27" s="158" t="s">
        <v>180</v>
      </c>
      <c r="AA27" s="158" t="s">
        <v>67</v>
      </c>
      <c r="AB27" s="158" t="s">
        <v>136</v>
      </c>
      <c r="AC27" s="158" t="s">
        <v>168</v>
      </c>
      <c r="AD27" s="158" t="s">
        <v>98</v>
      </c>
      <c r="AE27" s="158" t="s">
        <v>63</v>
      </c>
      <c r="AF27" s="158" t="s">
        <v>91</v>
      </c>
      <c r="AG27" s="158" t="s">
        <v>135</v>
      </c>
      <c r="AH27" s="158" t="s">
        <v>196</v>
      </c>
      <c r="AI27" s="158" t="s">
        <v>245</v>
      </c>
      <c r="AJ27" s="158" t="s">
        <v>200</v>
      </c>
      <c r="AK27" s="63" t="s">
        <v>186</v>
      </c>
      <c r="AL27" s="158" t="s">
        <v>137</v>
      </c>
      <c r="AM27" s="63" t="s">
        <v>222</v>
      </c>
      <c r="AN27" s="158" t="s">
        <v>145</v>
      </c>
      <c r="AO27" s="158" t="s">
        <v>130</v>
      </c>
      <c r="AP27" s="166" t="s">
        <v>171</v>
      </c>
      <c r="AQ27" s="158" t="s">
        <v>90</v>
      </c>
      <c r="AR27" s="158" t="s">
        <v>240</v>
      </c>
      <c r="AS27" s="158" t="s">
        <v>264</v>
      </c>
      <c r="AT27" s="158" t="s">
        <v>232</v>
      </c>
      <c r="AU27" s="158" t="s">
        <v>244</v>
      </c>
      <c r="AV27" s="158" t="s">
        <v>133</v>
      </c>
      <c r="AW27" s="167" t="s">
        <v>179</v>
      </c>
      <c r="AX27" s="105"/>
      <c r="AY27" s="106"/>
      <c r="AZ27" s="107" t="str">
        <f>IF(AZ26&lt;&gt;"",VLOOKUP(AZ26,#REF!,'[1]TKB SÁNG'!#REF!,0),"")</f>
        <v/>
      </c>
      <c r="BA27" s="106"/>
      <c r="BB27" s="91"/>
      <c r="BJ27" s="92"/>
    </row>
    <row r="28" spans="1:62" s="92" customFormat="1" ht="12" customHeight="1">
      <c r="A28" s="211"/>
      <c r="B28" s="161">
        <v>3</v>
      </c>
      <c r="C28" s="198" t="s">
        <v>57</v>
      </c>
      <c r="D28" s="163" t="s">
        <v>214</v>
      </c>
      <c r="E28" s="163" t="s">
        <v>215</v>
      </c>
      <c r="F28" s="163" t="s">
        <v>213</v>
      </c>
      <c r="G28" s="163" t="s">
        <v>216</v>
      </c>
      <c r="H28" s="163" t="s">
        <v>227</v>
      </c>
      <c r="I28" s="168" t="s">
        <v>243</v>
      </c>
      <c r="J28" s="163" t="s">
        <v>16</v>
      </c>
      <c r="K28" s="163" t="s">
        <v>233</v>
      </c>
      <c r="L28" s="163" t="s">
        <v>212</v>
      </c>
      <c r="M28" s="163" t="s">
        <v>223</v>
      </c>
      <c r="N28" s="163" t="s">
        <v>216</v>
      </c>
      <c r="O28" s="163" t="s">
        <v>223</v>
      </c>
      <c r="P28" s="163" t="s">
        <v>233</v>
      </c>
      <c r="Q28" s="163" t="s">
        <v>214</v>
      </c>
      <c r="R28" s="163" t="s">
        <v>243</v>
      </c>
      <c r="S28" s="163" t="s">
        <v>221</v>
      </c>
      <c r="T28" s="163" t="s">
        <v>225</v>
      </c>
      <c r="U28" s="163" t="s">
        <v>266</v>
      </c>
      <c r="V28" s="163" t="s">
        <v>16</v>
      </c>
      <c r="W28" s="163" t="s">
        <v>219</v>
      </c>
      <c r="X28" s="163" t="s">
        <v>230</v>
      </c>
      <c r="Y28" s="163" t="s">
        <v>227</v>
      </c>
      <c r="Z28" s="163" t="s">
        <v>227</v>
      </c>
      <c r="AA28" s="163" t="s">
        <v>266</v>
      </c>
      <c r="AB28" s="163" t="s">
        <v>266</v>
      </c>
      <c r="AC28" s="163" t="s">
        <v>266</v>
      </c>
      <c r="AD28" s="163" t="s">
        <v>228</v>
      </c>
      <c r="AE28" s="163" t="s">
        <v>223</v>
      </c>
      <c r="AF28" s="163" t="s">
        <v>213</v>
      </c>
      <c r="AG28" s="163" t="s">
        <v>217</v>
      </c>
      <c r="AH28" s="163" t="s">
        <v>212</v>
      </c>
      <c r="AI28" s="163" t="s">
        <v>221</v>
      </c>
      <c r="AJ28" s="163" t="s">
        <v>235</v>
      </c>
      <c r="AK28" s="163" t="s">
        <v>215</v>
      </c>
      <c r="AL28" s="163" t="s">
        <v>212</v>
      </c>
      <c r="AM28" s="163" t="s">
        <v>213</v>
      </c>
      <c r="AN28" s="163" t="s">
        <v>230</v>
      </c>
      <c r="AO28" s="163" t="s">
        <v>8</v>
      </c>
      <c r="AP28" s="163" t="s">
        <v>215</v>
      </c>
      <c r="AQ28" s="163" t="s">
        <v>229</v>
      </c>
      <c r="AR28" s="163" t="s">
        <v>220</v>
      </c>
      <c r="AS28" s="163" t="s">
        <v>220</v>
      </c>
      <c r="AT28" s="163" t="s">
        <v>228</v>
      </c>
      <c r="AU28" s="163" t="s">
        <v>230</v>
      </c>
      <c r="AV28" s="163" t="s">
        <v>215</v>
      </c>
      <c r="AW28" s="164" t="s">
        <v>225</v>
      </c>
      <c r="AX28" s="108"/>
      <c r="AY28" s="98"/>
      <c r="AZ28" s="98"/>
      <c r="BA28" s="98"/>
      <c r="BB28" s="91"/>
    </row>
    <row r="29" spans="1:62" ht="13" customHeight="1">
      <c r="A29" s="211"/>
      <c r="B29" s="165"/>
      <c r="C29" s="199"/>
      <c r="D29" s="63" t="s">
        <v>118</v>
      </c>
      <c r="E29" s="63" t="s">
        <v>139</v>
      </c>
      <c r="F29" s="63" t="s">
        <v>197</v>
      </c>
      <c r="G29" s="63" t="s">
        <v>101</v>
      </c>
      <c r="H29" s="63" t="s">
        <v>59</v>
      </c>
      <c r="I29" s="63" t="s">
        <v>218</v>
      </c>
      <c r="J29" s="63" t="s">
        <v>194</v>
      </c>
      <c r="K29" s="63" t="s">
        <v>208</v>
      </c>
      <c r="L29" s="63" t="s">
        <v>90</v>
      </c>
      <c r="M29" s="63" t="s">
        <v>244</v>
      </c>
      <c r="N29" s="63" t="s">
        <v>105</v>
      </c>
      <c r="O29" s="63" t="s">
        <v>87</v>
      </c>
      <c r="P29" s="63" t="s">
        <v>63</v>
      </c>
      <c r="Q29" s="63" t="s">
        <v>198</v>
      </c>
      <c r="R29" s="63" t="s">
        <v>123</v>
      </c>
      <c r="S29" s="63" t="s">
        <v>120</v>
      </c>
      <c r="T29" s="158" t="s">
        <v>134</v>
      </c>
      <c r="U29" s="63"/>
      <c r="V29" s="63" t="s">
        <v>168</v>
      </c>
      <c r="W29" s="63"/>
      <c r="X29" s="63" t="s">
        <v>107</v>
      </c>
      <c r="Y29" s="63" t="s">
        <v>67</v>
      </c>
      <c r="Z29" s="63" t="s">
        <v>209</v>
      </c>
      <c r="AA29" s="63"/>
      <c r="AB29" s="63"/>
      <c r="AC29" s="63"/>
      <c r="AD29" s="63" t="s">
        <v>100</v>
      </c>
      <c r="AE29" s="63" t="s">
        <v>102</v>
      </c>
      <c r="AF29" s="63" t="s">
        <v>172</v>
      </c>
      <c r="AG29" s="63" t="s">
        <v>201</v>
      </c>
      <c r="AH29" s="63" t="s">
        <v>256</v>
      </c>
      <c r="AI29" s="63" t="s">
        <v>200</v>
      </c>
      <c r="AJ29" s="63" t="s">
        <v>136</v>
      </c>
      <c r="AK29" s="158" t="s">
        <v>91</v>
      </c>
      <c r="AL29" s="63" t="s">
        <v>145</v>
      </c>
      <c r="AM29" s="158" t="s">
        <v>140</v>
      </c>
      <c r="AN29" s="63" t="s">
        <v>169</v>
      </c>
      <c r="AO29" s="63" t="s">
        <v>185</v>
      </c>
      <c r="AP29" s="63" t="s">
        <v>171</v>
      </c>
      <c r="AQ29" s="63" t="s">
        <v>222</v>
      </c>
      <c r="AR29" s="63" t="s">
        <v>130</v>
      </c>
      <c r="AS29" s="63" t="s">
        <v>232</v>
      </c>
      <c r="AT29" s="63" t="s">
        <v>186</v>
      </c>
      <c r="AU29" s="63" t="s">
        <v>133</v>
      </c>
      <c r="AV29" s="63" t="s">
        <v>207</v>
      </c>
      <c r="AW29" s="167" t="s">
        <v>179</v>
      </c>
      <c r="AX29" s="105"/>
      <c r="AY29" s="106"/>
      <c r="AZ29" s="107" t="str">
        <f>IF(AZ28&lt;&gt;"",VLOOKUP(AZ28,#REF!,'[1]TKB SÁNG'!#REF!,0),"")</f>
        <v/>
      </c>
      <c r="BA29" s="106"/>
      <c r="BB29" s="91"/>
      <c r="BJ29" s="92"/>
    </row>
    <row r="30" spans="1:62" s="92" customFormat="1" ht="13" customHeight="1">
      <c r="A30" s="211"/>
      <c r="B30" s="161">
        <v>4</v>
      </c>
      <c r="C30" s="198" t="s">
        <v>68</v>
      </c>
      <c r="D30" s="163" t="s">
        <v>233</v>
      </c>
      <c r="E30" s="163" t="s">
        <v>216</v>
      </c>
      <c r="F30" s="168" t="s">
        <v>214</v>
      </c>
      <c r="G30" s="168"/>
      <c r="H30" s="168" t="s">
        <v>243</v>
      </c>
      <c r="I30" s="168"/>
      <c r="J30" s="168"/>
      <c r="K30" s="168" t="s">
        <v>216</v>
      </c>
      <c r="L30" s="168"/>
      <c r="M30" s="168" t="s">
        <v>16</v>
      </c>
      <c r="N30" s="168" t="s">
        <v>217</v>
      </c>
      <c r="O30" s="168"/>
      <c r="P30" s="168"/>
      <c r="Q30" s="168"/>
      <c r="R30" s="168"/>
      <c r="S30" s="168"/>
      <c r="T30" s="163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8" t="s">
        <v>8</v>
      </c>
      <c r="AK30" s="163" t="s">
        <v>215</v>
      </c>
      <c r="AL30" s="168" t="s">
        <v>8</v>
      </c>
      <c r="AM30" s="163" t="s">
        <v>213</v>
      </c>
      <c r="AN30" s="168" t="s">
        <v>233</v>
      </c>
      <c r="AO30" s="168" t="s">
        <v>8</v>
      </c>
      <c r="AP30" s="168" t="s">
        <v>223</v>
      </c>
      <c r="AQ30" s="168" t="s">
        <v>221</v>
      </c>
      <c r="AR30" s="168" t="s">
        <v>235</v>
      </c>
      <c r="AS30" s="168" t="s">
        <v>235</v>
      </c>
      <c r="AT30" s="168" t="s">
        <v>8</v>
      </c>
      <c r="AU30" s="168" t="s">
        <v>227</v>
      </c>
      <c r="AV30" s="168" t="s">
        <v>221</v>
      </c>
      <c r="AW30" s="164" t="s">
        <v>225</v>
      </c>
      <c r="AX30" s="108"/>
      <c r="AY30" s="98"/>
      <c r="AZ30" s="98"/>
      <c r="BA30" s="98"/>
      <c r="BB30" s="91"/>
    </row>
    <row r="31" spans="1:62" ht="13" customHeight="1">
      <c r="A31" s="211"/>
      <c r="B31" s="165"/>
      <c r="C31" s="199"/>
      <c r="D31" s="63" t="s">
        <v>208</v>
      </c>
      <c r="E31" s="63" t="s">
        <v>107</v>
      </c>
      <c r="F31" s="63" t="s">
        <v>118</v>
      </c>
      <c r="G31" s="63"/>
      <c r="H31" s="63" t="s">
        <v>218</v>
      </c>
      <c r="I31" s="63"/>
      <c r="J31" s="63"/>
      <c r="K31" s="63" t="s">
        <v>100</v>
      </c>
      <c r="L31" s="63"/>
      <c r="M31" s="63" t="s">
        <v>194</v>
      </c>
      <c r="N31" s="63" t="s">
        <v>105</v>
      </c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 t="s">
        <v>98</v>
      </c>
      <c r="AK31" s="63" t="s">
        <v>91</v>
      </c>
      <c r="AL31" s="63" t="s">
        <v>234</v>
      </c>
      <c r="AM31" s="63" t="s">
        <v>140</v>
      </c>
      <c r="AN31" s="63" t="s">
        <v>240</v>
      </c>
      <c r="AO31" s="63" t="s">
        <v>185</v>
      </c>
      <c r="AP31" s="166" t="s">
        <v>244</v>
      </c>
      <c r="AQ31" s="63" t="s">
        <v>137</v>
      </c>
      <c r="AR31" s="63" t="s">
        <v>65</v>
      </c>
      <c r="AS31" s="63" t="s">
        <v>61</v>
      </c>
      <c r="AT31" s="63" t="s">
        <v>87</v>
      </c>
      <c r="AU31" s="63" t="s">
        <v>209</v>
      </c>
      <c r="AV31" s="63" t="s">
        <v>200</v>
      </c>
      <c r="AW31" s="167" t="s">
        <v>179</v>
      </c>
      <c r="AX31" s="105"/>
      <c r="AY31" s="106"/>
      <c r="AZ31" s="107" t="str">
        <f>IF(AZ30&lt;&gt;"",VLOOKUP(AZ30,#REF!,'[1]TKB SÁNG'!#REF!,0),"")</f>
        <v/>
      </c>
      <c r="BA31" s="106"/>
      <c r="BB31" s="91"/>
      <c r="BJ31" s="92"/>
    </row>
    <row r="32" spans="1:62" s="92" customFormat="1" ht="13" customHeight="1">
      <c r="A32" s="211"/>
      <c r="B32" s="161">
        <v>5</v>
      </c>
      <c r="C32" s="198" t="s">
        <v>192</v>
      </c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68"/>
      <c r="AI32" s="168"/>
      <c r="AJ32" s="168" t="s">
        <v>8</v>
      </c>
      <c r="AK32" s="168" t="s">
        <v>235</v>
      </c>
      <c r="AL32" s="168" t="s">
        <v>8</v>
      </c>
      <c r="AM32" s="168" t="s">
        <v>212</v>
      </c>
      <c r="AN32" s="168" t="s">
        <v>220</v>
      </c>
      <c r="AO32" s="168" t="s">
        <v>221</v>
      </c>
      <c r="AP32" s="168" t="s">
        <v>235</v>
      </c>
      <c r="AQ32" s="168" t="s">
        <v>235</v>
      </c>
      <c r="AR32" s="168" t="s">
        <v>227</v>
      </c>
      <c r="AS32" s="168" t="s">
        <v>221</v>
      </c>
      <c r="AT32" s="168" t="s">
        <v>227</v>
      </c>
      <c r="AU32" s="168" t="s">
        <v>214</v>
      </c>
      <c r="AV32" s="168" t="s">
        <v>233</v>
      </c>
      <c r="AW32" s="169" t="s">
        <v>217</v>
      </c>
      <c r="AX32" s="108"/>
      <c r="AY32" s="98"/>
      <c r="AZ32" s="98"/>
      <c r="BA32" s="98"/>
      <c r="BB32" s="91"/>
    </row>
    <row r="33" spans="1:62" ht="13" customHeight="1" thickBot="1">
      <c r="A33" s="212"/>
      <c r="B33" s="170"/>
      <c r="C33" s="200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171"/>
      <c r="AG33" s="171"/>
      <c r="AH33" s="171"/>
      <c r="AI33" s="171"/>
      <c r="AJ33" s="171" t="s">
        <v>98</v>
      </c>
      <c r="AK33" s="63" t="s">
        <v>136</v>
      </c>
      <c r="AL33" s="171" t="s">
        <v>234</v>
      </c>
      <c r="AM33" s="63" t="s">
        <v>90</v>
      </c>
      <c r="AN33" s="171" t="s">
        <v>130</v>
      </c>
      <c r="AO33" s="171" t="s">
        <v>137</v>
      </c>
      <c r="AP33" s="172" t="s">
        <v>65</v>
      </c>
      <c r="AQ33" s="171" t="s">
        <v>61</v>
      </c>
      <c r="AR33" s="171" t="s">
        <v>59</v>
      </c>
      <c r="AS33" s="171" t="s">
        <v>200</v>
      </c>
      <c r="AT33" s="171" t="s">
        <v>209</v>
      </c>
      <c r="AU33" s="171" t="s">
        <v>180</v>
      </c>
      <c r="AV33" s="171" t="s">
        <v>240</v>
      </c>
      <c r="AW33" s="173" t="s">
        <v>179</v>
      </c>
      <c r="AX33" s="113"/>
      <c r="AY33" s="114"/>
      <c r="AZ33" s="114"/>
      <c r="BA33" s="114"/>
      <c r="BB33" s="91"/>
      <c r="BJ33" s="92"/>
    </row>
    <row r="34" spans="1:62" s="92" customFormat="1" ht="13" customHeight="1">
      <c r="A34" s="192" t="s">
        <v>5</v>
      </c>
      <c r="B34" s="208">
        <v>1</v>
      </c>
      <c r="C34" s="202" t="s">
        <v>55</v>
      </c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 t="s">
        <v>215</v>
      </c>
      <c r="AK34" s="156" t="s">
        <v>213</v>
      </c>
      <c r="AL34" s="156" t="s">
        <v>8</v>
      </c>
      <c r="AM34" s="156" t="s">
        <v>214</v>
      </c>
      <c r="AN34" s="156" t="s">
        <v>228</v>
      </c>
      <c r="AO34" s="156" t="s">
        <v>215</v>
      </c>
      <c r="AP34" s="156" t="s">
        <v>213</v>
      </c>
      <c r="AQ34" s="156" t="s">
        <v>8</v>
      </c>
      <c r="AR34" s="156" t="s">
        <v>213</v>
      </c>
      <c r="AS34" s="156" t="s">
        <v>230</v>
      </c>
      <c r="AT34" s="156" t="s">
        <v>229</v>
      </c>
      <c r="AU34" s="156" t="s">
        <v>220</v>
      </c>
      <c r="AV34" s="156" t="s">
        <v>212</v>
      </c>
      <c r="AW34" s="157"/>
      <c r="AX34" s="115"/>
      <c r="AY34" s="116"/>
      <c r="AZ34" s="116"/>
      <c r="BA34" s="116"/>
      <c r="BB34" s="117"/>
    </row>
    <row r="35" spans="1:62" ht="13" customHeight="1">
      <c r="A35" s="196"/>
      <c r="B35" s="204"/>
      <c r="C35" s="199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 t="s">
        <v>116</v>
      </c>
      <c r="AK35" s="158" t="s">
        <v>249</v>
      </c>
      <c r="AL35" s="158" t="s">
        <v>234</v>
      </c>
      <c r="AM35" s="158" t="s">
        <v>126</v>
      </c>
      <c r="AN35" s="158" t="s">
        <v>119</v>
      </c>
      <c r="AO35" s="158" t="s">
        <v>95</v>
      </c>
      <c r="AP35" s="159" t="s">
        <v>115</v>
      </c>
      <c r="AQ35" s="158" t="s">
        <v>90</v>
      </c>
      <c r="AR35" s="158" t="s">
        <v>88</v>
      </c>
      <c r="AS35" s="158" t="s">
        <v>169</v>
      </c>
      <c r="AT35" s="158" t="s">
        <v>204</v>
      </c>
      <c r="AU35" s="158" t="s">
        <v>135</v>
      </c>
      <c r="AV35" s="158" t="s">
        <v>141</v>
      </c>
      <c r="AW35" s="160"/>
      <c r="AX35" s="109"/>
      <c r="AY35" s="110"/>
      <c r="AZ35" s="110"/>
      <c r="BA35" s="110"/>
      <c r="BB35" s="91"/>
      <c r="BJ35" s="92"/>
    </row>
    <row r="36" spans="1:62" s="92" customFormat="1" ht="13" customHeight="1">
      <c r="A36" s="196"/>
      <c r="B36" s="174">
        <v>2</v>
      </c>
      <c r="C36" s="198" t="s">
        <v>56</v>
      </c>
      <c r="D36" s="163" t="s">
        <v>215</v>
      </c>
      <c r="E36" s="163" t="s">
        <v>217</v>
      </c>
      <c r="F36" s="163" t="s">
        <v>221</v>
      </c>
      <c r="G36" s="163" t="s">
        <v>8</v>
      </c>
      <c r="H36" s="163" t="s">
        <v>214</v>
      </c>
      <c r="I36" s="163" t="s">
        <v>217</v>
      </c>
      <c r="J36" s="163" t="s">
        <v>223</v>
      </c>
      <c r="K36" s="163" t="s">
        <v>236</v>
      </c>
      <c r="L36" s="163" t="s">
        <v>212</v>
      </c>
      <c r="M36" s="163" t="s">
        <v>233</v>
      </c>
      <c r="N36" s="163" t="s">
        <v>213</v>
      </c>
      <c r="O36" s="163" t="s">
        <v>216</v>
      </c>
      <c r="P36" s="163" t="s">
        <v>243</v>
      </c>
      <c r="Q36" s="163" t="s">
        <v>221</v>
      </c>
      <c r="R36" s="163" t="s">
        <v>16</v>
      </c>
      <c r="S36" s="163" t="s">
        <v>8</v>
      </c>
      <c r="T36" s="163" t="s">
        <v>215</v>
      </c>
      <c r="U36" s="163" t="s">
        <v>213</v>
      </c>
      <c r="V36" s="163" t="s">
        <v>243</v>
      </c>
      <c r="W36" s="163" t="s">
        <v>16</v>
      </c>
      <c r="X36" s="163" t="s">
        <v>212</v>
      </c>
      <c r="Y36" s="163" t="s">
        <v>213</v>
      </c>
      <c r="Z36" s="163" t="s">
        <v>228</v>
      </c>
      <c r="AA36" s="163" t="s">
        <v>213</v>
      </c>
      <c r="AB36" s="163" t="s">
        <v>16</v>
      </c>
      <c r="AC36" s="163" t="s">
        <v>228</v>
      </c>
      <c r="AD36" s="163" t="s">
        <v>213</v>
      </c>
      <c r="AE36" s="163" t="s">
        <v>228</v>
      </c>
      <c r="AF36" s="163" t="s">
        <v>220</v>
      </c>
      <c r="AG36" s="163" t="s">
        <v>213</v>
      </c>
      <c r="AH36" s="163" t="s">
        <v>223</v>
      </c>
      <c r="AI36" s="163" t="s">
        <v>214</v>
      </c>
      <c r="AJ36" s="163" t="s">
        <v>215</v>
      </c>
      <c r="AK36" s="163" t="s">
        <v>213</v>
      </c>
      <c r="AL36" s="163" t="s">
        <v>220</v>
      </c>
      <c r="AM36" s="163" t="s">
        <v>228</v>
      </c>
      <c r="AN36" s="163" t="s">
        <v>235</v>
      </c>
      <c r="AO36" s="163" t="s">
        <v>235</v>
      </c>
      <c r="AP36" s="163" t="s">
        <v>228</v>
      </c>
      <c r="AQ36" s="163" t="s">
        <v>8</v>
      </c>
      <c r="AR36" s="163" t="s">
        <v>229</v>
      </c>
      <c r="AS36" s="163" t="s">
        <v>229</v>
      </c>
      <c r="AT36" s="163" t="s">
        <v>215</v>
      </c>
      <c r="AU36" s="163" t="s">
        <v>235</v>
      </c>
      <c r="AV36" s="163" t="s">
        <v>8</v>
      </c>
      <c r="AW36" s="164" t="s">
        <v>215</v>
      </c>
      <c r="AX36" s="108"/>
      <c r="AY36" s="98"/>
      <c r="AZ36" s="98"/>
      <c r="BA36" s="98"/>
      <c r="BB36" s="91"/>
    </row>
    <row r="37" spans="1:62" ht="13" customHeight="1">
      <c r="A37" s="196"/>
      <c r="B37" s="175"/>
      <c r="C37" s="199"/>
      <c r="D37" s="158" t="s">
        <v>95</v>
      </c>
      <c r="E37" s="158" t="s">
        <v>127</v>
      </c>
      <c r="F37" s="158" t="s">
        <v>176</v>
      </c>
      <c r="G37" s="63" t="s">
        <v>143</v>
      </c>
      <c r="H37" s="158" t="s">
        <v>198</v>
      </c>
      <c r="I37" s="158" t="s">
        <v>144</v>
      </c>
      <c r="J37" s="158" t="s">
        <v>234</v>
      </c>
      <c r="K37" s="158" t="s">
        <v>59</v>
      </c>
      <c r="L37" s="158" t="s">
        <v>132</v>
      </c>
      <c r="M37" s="158" t="s">
        <v>63</v>
      </c>
      <c r="N37" s="158" t="s">
        <v>118</v>
      </c>
      <c r="O37" s="158" t="s">
        <v>101</v>
      </c>
      <c r="P37" s="158" t="s">
        <v>244</v>
      </c>
      <c r="Q37" s="158" t="s">
        <v>174</v>
      </c>
      <c r="R37" s="158" t="s">
        <v>195</v>
      </c>
      <c r="S37" s="158" t="s">
        <v>202</v>
      </c>
      <c r="T37" s="158" t="s">
        <v>245</v>
      </c>
      <c r="U37" s="158" t="s">
        <v>166</v>
      </c>
      <c r="V37" s="158" t="s">
        <v>58</v>
      </c>
      <c r="W37" s="158" t="s">
        <v>196</v>
      </c>
      <c r="X37" s="158" t="s">
        <v>238</v>
      </c>
      <c r="Y37" s="158" t="s">
        <v>99</v>
      </c>
      <c r="Z37" s="158" t="s">
        <v>119</v>
      </c>
      <c r="AA37" s="158" t="s">
        <v>126</v>
      </c>
      <c r="AB37" s="158" t="s">
        <v>199</v>
      </c>
      <c r="AC37" s="158" t="s">
        <v>93</v>
      </c>
      <c r="AD37" s="158" t="s">
        <v>194</v>
      </c>
      <c r="AE37" s="158" t="s">
        <v>218</v>
      </c>
      <c r="AF37" s="158" t="s">
        <v>135</v>
      </c>
      <c r="AG37" s="158" t="s">
        <v>115</v>
      </c>
      <c r="AH37" s="158" t="s">
        <v>102</v>
      </c>
      <c r="AI37" s="158" t="s">
        <v>88</v>
      </c>
      <c r="AJ37" s="158" t="s">
        <v>116</v>
      </c>
      <c r="AK37" s="158" t="s">
        <v>249</v>
      </c>
      <c r="AL37" s="158" t="s">
        <v>103</v>
      </c>
      <c r="AM37" s="158" t="s">
        <v>231</v>
      </c>
      <c r="AN37" s="158" t="s">
        <v>62</v>
      </c>
      <c r="AO37" s="158" t="s">
        <v>61</v>
      </c>
      <c r="AP37" s="159" t="s">
        <v>186</v>
      </c>
      <c r="AQ37" s="158" t="s">
        <v>90</v>
      </c>
      <c r="AR37" s="158" t="s">
        <v>204</v>
      </c>
      <c r="AS37" s="158" t="s">
        <v>222</v>
      </c>
      <c r="AT37" s="158" t="s">
        <v>125</v>
      </c>
      <c r="AU37" s="158" t="s">
        <v>136</v>
      </c>
      <c r="AV37" s="158" t="s">
        <v>141</v>
      </c>
      <c r="AW37" s="160" t="s">
        <v>206</v>
      </c>
      <c r="AX37" s="105"/>
      <c r="AY37" s="106"/>
      <c r="AZ37" s="107" t="str">
        <f>IF(AZ36&lt;&gt;"",VLOOKUP(AZ36,#REF!,'[1]TKB SÁNG'!#REF!,0),"")</f>
        <v/>
      </c>
      <c r="BA37" s="106"/>
      <c r="BB37" s="91"/>
      <c r="BJ37" s="92"/>
    </row>
    <row r="38" spans="1:62" s="92" customFormat="1" ht="13" customHeight="1">
      <c r="A38" s="196"/>
      <c r="B38" s="174">
        <v>3</v>
      </c>
      <c r="C38" s="198" t="s">
        <v>57</v>
      </c>
      <c r="D38" s="163" t="s">
        <v>213</v>
      </c>
      <c r="E38" s="163" t="s">
        <v>213</v>
      </c>
      <c r="F38" s="163" t="s">
        <v>233</v>
      </c>
      <c r="G38" s="163" t="s">
        <v>223</v>
      </c>
      <c r="H38" s="163" t="s">
        <v>214</v>
      </c>
      <c r="I38" s="163" t="s">
        <v>16</v>
      </c>
      <c r="J38" s="163" t="s">
        <v>8</v>
      </c>
      <c r="K38" s="163" t="s">
        <v>221</v>
      </c>
      <c r="L38" s="163" t="s">
        <v>16</v>
      </c>
      <c r="M38" s="163" t="s">
        <v>214</v>
      </c>
      <c r="N38" s="163" t="s">
        <v>221</v>
      </c>
      <c r="O38" s="163" t="s">
        <v>216</v>
      </c>
      <c r="P38" s="163" t="s">
        <v>214</v>
      </c>
      <c r="Q38" s="163" t="s">
        <v>216</v>
      </c>
      <c r="R38" s="163" t="s">
        <v>215</v>
      </c>
      <c r="S38" s="163" t="s">
        <v>212</v>
      </c>
      <c r="T38" s="163" t="s">
        <v>227</v>
      </c>
      <c r="U38" s="163" t="s">
        <v>265</v>
      </c>
      <c r="V38" s="163" t="s">
        <v>219</v>
      </c>
      <c r="W38" s="163" t="s">
        <v>219</v>
      </c>
      <c r="X38" s="163" t="s">
        <v>265</v>
      </c>
      <c r="Y38" s="163" t="s">
        <v>265</v>
      </c>
      <c r="Z38" s="178" t="s">
        <v>259</v>
      </c>
      <c r="AA38" s="178" t="s">
        <v>259</v>
      </c>
      <c r="AB38" s="178" t="s">
        <v>259</v>
      </c>
      <c r="AC38" s="163" t="s">
        <v>265</v>
      </c>
      <c r="AD38" s="163" t="s">
        <v>265</v>
      </c>
      <c r="AE38" s="163" t="s">
        <v>265</v>
      </c>
      <c r="AF38" s="179" t="s">
        <v>265</v>
      </c>
      <c r="AG38" s="179" t="s">
        <v>265</v>
      </c>
      <c r="AH38" s="179" t="s">
        <v>265</v>
      </c>
      <c r="AI38" s="163" t="s">
        <v>226</v>
      </c>
      <c r="AJ38" s="163" t="s">
        <v>228</v>
      </c>
      <c r="AK38" s="163" t="s">
        <v>228</v>
      </c>
      <c r="AL38" s="163" t="s">
        <v>235</v>
      </c>
      <c r="AM38" s="163" t="s">
        <v>233</v>
      </c>
      <c r="AN38" s="163" t="s">
        <v>215</v>
      </c>
      <c r="AO38" s="163" t="s">
        <v>16</v>
      </c>
      <c r="AP38" s="163" t="s">
        <v>220</v>
      </c>
      <c r="AQ38" s="163" t="s">
        <v>212</v>
      </c>
      <c r="AR38" s="163" t="s">
        <v>223</v>
      </c>
      <c r="AS38" s="163" t="s">
        <v>213</v>
      </c>
      <c r="AT38" s="163" t="s">
        <v>235</v>
      </c>
      <c r="AU38" s="163" t="s">
        <v>212</v>
      </c>
      <c r="AV38" s="163" t="s">
        <v>253</v>
      </c>
      <c r="AW38" s="164" t="s">
        <v>215</v>
      </c>
      <c r="AX38" s="108"/>
      <c r="AY38" s="98"/>
      <c r="AZ38" s="98"/>
      <c r="BA38" s="98"/>
      <c r="BB38" s="91"/>
    </row>
    <row r="39" spans="1:62" ht="13" customHeight="1">
      <c r="A39" s="196"/>
      <c r="B39" s="175"/>
      <c r="C39" s="199"/>
      <c r="D39" s="63" t="s">
        <v>166</v>
      </c>
      <c r="E39" s="63" t="s">
        <v>127</v>
      </c>
      <c r="F39" s="63" t="s">
        <v>63</v>
      </c>
      <c r="G39" s="63" t="s">
        <v>234</v>
      </c>
      <c r="H39" s="63" t="s">
        <v>245</v>
      </c>
      <c r="I39" s="63" t="s">
        <v>194</v>
      </c>
      <c r="J39" s="63" t="s">
        <v>132</v>
      </c>
      <c r="K39" s="63" t="s">
        <v>176</v>
      </c>
      <c r="L39" s="63" t="s">
        <v>195</v>
      </c>
      <c r="M39" s="63" t="s">
        <v>199</v>
      </c>
      <c r="N39" s="63" t="s">
        <v>174</v>
      </c>
      <c r="O39" s="63" t="s">
        <v>101</v>
      </c>
      <c r="P39" s="63" t="s">
        <v>198</v>
      </c>
      <c r="Q39" s="63" t="s">
        <v>169</v>
      </c>
      <c r="R39" s="63" t="s">
        <v>125</v>
      </c>
      <c r="S39" s="63" t="s">
        <v>202</v>
      </c>
      <c r="T39" s="63" t="s">
        <v>59</v>
      </c>
      <c r="U39" s="63"/>
      <c r="V39" s="63"/>
      <c r="W39" s="63"/>
      <c r="X39" s="63"/>
      <c r="Y39" s="63"/>
      <c r="Z39" s="180"/>
      <c r="AA39" s="180"/>
      <c r="AB39" s="180"/>
      <c r="AC39" s="63"/>
      <c r="AD39" s="63"/>
      <c r="AE39" s="63"/>
      <c r="AF39" s="181"/>
      <c r="AG39" s="181"/>
      <c r="AH39" s="181"/>
      <c r="AI39" s="158" t="s">
        <v>143</v>
      </c>
      <c r="AJ39" s="63" t="s">
        <v>231</v>
      </c>
      <c r="AK39" s="63" t="s">
        <v>186</v>
      </c>
      <c r="AL39" s="63" t="s">
        <v>136</v>
      </c>
      <c r="AM39" s="63" t="s">
        <v>58</v>
      </c>
      <c r="AN39" s="63" t="s">
        <v>95</v>
      </c>
      <c r="AO39" s="63" t="s">
        <v>196</v>
      </c>
      <c r="AP39" s="166" t="s">
        <v>103</v>
      </c>
      <c r="AQ39" s="63" t="s">
        <v>90</v>
      </c>
      <c r="AR39" s="63" t="s">
        <v>244</v>
      </c>
      <c r="AS39" s="63" t="s">
        <v>249</v>
      </c>
      <c r="AT39" s="63" t="s">
        <v>62</v>
      </c>
      <c r="AU39" s="63" t="s">
        <v>141</v>
      </c>
      <c r="AV39" s="63" t="s">
        <v>218</v>
      </c>
      <c r="AW39" s="160" t="s">
        <v>206</v>
      </c>
      <c r="AX39" s="105"/>
      <c r="AY39" s="106"/>
      <c r="AZ39" s="107" t="str">
        <f>IF(AZ38&lt;&gt;"",VLOOKUP(AZ38,#REF!,'[1]TKB SÁNG'!#REF!,0),"")</f>
        <v/>
      </c>
      <c r="BA39" s="106"/>
      <c r="BB39" s="91"/>
      <c r="BJ39" s="92"/>
    </row>
    <row r="40" spans="1:62" s="92" customFormat="1" ht="13" customHeight="1">
      <c r="A40" s="196"/>
      <c r="B40" s="174">
        <v>4</v>
      </c>
      <c r="C40" s="198" t="s">
        <v>68</v>
      </c>
      <c r="D40" s="168"/>
      <c r="E40" s="168"/>
      <c r="F40" s="168"/>
      <c r="G40" s="168"/>
      <c r="H40" s="168"/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3" t="s">
        <v>265</v>
      </c>
      <c r="V40" s="163" t="s">
        <v>219</v>
      </c>
      <c r="W40" s="163" t="s">
        <v>219</v>
      </c>
      <c r="X40" s="163" t="s">
        <v>265</v>
      </c>
      <c r="Y40" s="163" t="s">
        <v>265</v>
      </c>
      <c r="Z40" s="182" t="s">
        <v>259</v>
      </c>
      <c r="AA40" s="182" t="s">
        <v>259</v>
      </c>
      <c r="AB40" s="182" t="s">
        <v>259</v>
      </c>
      <c r="AC40" s="163" t="s">
        <v>265</v>
      </c>
      <c r="AD40" s="163" t="s">
        <v>265</v>
      </c>
      <c r="AE40" s="163" t="s">
        <v>265</v>
      </c>
      <c r="AF40" s="183" t="s">
        <v>265</v>
      </c>
      <c r="AG40" s="183" t="s">
        <v>265</v>
      </c>
      <c r="AH40" s="183" t="s">
        <v>265</v>
      </c>
      <c r="AI40" s="163" t="s">
        <v>215</v>
      </c>
      <c r="AJ40" s="179" t="s">
        <v>265</v>
      </c>
      <c r="AK40" s="179" t="s">
        <v>265</v>
      </c>
      <c r="AL40" s="179" t="s">
        <v>265</v>
      </c>
      <c r="AM40" s="179" t="s">
        <v>265</v>
      </c>
      <c r="AN40" s="179" t="s">
        <v>265</v>
      </c>
      <c r="AO40" s="168" t="s">
        <v>259</v>
      </c>
      <c r="AP40" s="168" t="s">
        <v>259</v>
      </c>
      <c r="AQ40" s="168" t="s">
        <v>259</v>
      </c>
      <c r="AR40" s="179" t="s">
        <v>265</v>
      </c>
      <c r="AS40" s="179" t="s">
        <v>265</v>
      </c>
      <c r="AT40" s="168" t="s">
        <v>217</v>
      </c>
      <c r="AU40" s="168" t="s">
        <v>217</v>
      </c>
      <c r="AV40" s="168" t="s">
        <v>217</v>
      </c>
      <c r="AW40" s="164"/>
      <c r="AX40" s="108"/>
      <c r="AY40" s="98"/>
      <c r="AZ40" s="98"/>
      <c r="BA40" s="98"/>
      <c r="BB40" s="91"/>
    </row>
    <row r="41" spans="1:62" ht="13" customHeight="1">
      <c r="A41" s="196"/>
      <c r="B41" s="175"/>
      <c r="C41" s="199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 t="s">
        <v>245</v>
      </c>
      <c r="AJ41" s="181"/>
      <c r="AK41" s="181"/>
      <c r="AL41" s="181"/>
      <c r="AM41" s="181"/>
      <c r="AN41" s="181"/>
      <c r="AO41" s="63"/>
      <c r="AP41" s="63"/>
      <c r="AQ41" s="63"/>
      <c r="AR41" s="181"/>
      <c r="AS41" s="181"/>
      <c r="AT41" s="63" t="s">
        <v>195</v>
      </c>
      <c r="AU41" s="63" t="s">
        <v>99</v>
      </c>
      <c r="AV41" s="63" t="s">
        <v>96</v>
      </c>
      <c r="AW41" s="167"/>
      <c r="AX41" s="109"/>
      <c r="AY41" s="110"/>
      <c r="AZ41" s="110"/>
      <c r="BA41" s="110"/>
      <c r="BB41" s="91"/>
      <c r="BJ41" s="92"/>
    </row>
    <row r="42" spans="1:62" s="92" customFormat="1" ht="13" customHeight="1">
      <c r="A42" s="196"/>
      <c r="B42" s="174">
        <v>5</v>
      </c>
      <c r="C42" s="198" t="s">
        <v>192</v>
      </c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168"/>
      <c r="AD42" s="168"/>
      <c r="AE42" s="168"/>
      <c r="AF42" s="168"/>
      <c r="AG42" s="168"/>
      <c r="AH42" s="168"/>
      <c r="AI42" s="168"/>
      <c r="AJ42" s="183" t="s">
        <v>265</v>
      </c>
      <c r="AK42" s="183" t="s">
        <v>265</v>
      </c>
      <c r="AL42" s="183" t="s">
        <v>265</v>
      </c>
      <c r="AM42" s="183" t="s">
        <v>265</v>
      </c>
      <c r="AN42" s="183" t="s">
        <v>265</v>
      </c>
      <c r="AO42" s="168" t="s">
        <v>259</v>
      </c>
      <c r="AP42" s="168" t="s">
        <v>259</v>
      </c>
      <c r="AQ42" s="168" t="s">
        <v>259</v>
      </c>
      <c r="AR42" s="183" t="s">
        <v>265</v>
      </c>
      <c r="AS42" s="183" t="s">
        <v>265</v>
      </c>
      <c r="AT42" s="168"/>
      <c r="AU42" s="168"/>
      <c r="AV42" s="168"/>
      <c r="AW42" s="164"/>
      <c r="AX42" s="108"/>
      <c r="AY42" s="98"/>
      <c r="AZ42" s="98"/>
      <c r="BA42" s="98"/>
      <c r="BB42" s="91"/>
    </row>
    <row r="43" spans="1:62" ht="13" customHeight="1" thickBot="1">
      <c r="A43" s="197"/>
      <c r="B43" s="176"/>
      <c r="C43" s="202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71"/>
      <c r="Z43" s="171"/>
      <c r="AA43" s="171"/>
      <c r="AB43" s="171"/>
      <c r="AC43" s="171"/>
      <c r="AD43" s="171"/>
      <c r="AE43" s="171"/>
      <c r="AF43" s="171"/>
      <c r="AG43" s="171"/>
      <c r="AH43" s="171"/>
      <c r="AI43" s="171"/>
      <c r="AJ43" s="171"/>
      <c r="AK43" s="171"/>
      <c r="AL43" s="171"/>
      <c r="AM43" s="171"/>
      <c r="AN43" s="171"/>
      <c r="AO43" s="171"/>
      <c r="AP43" s="172"/>
      <c r="AQ43" s="171"/>
      <c r="AR43" s="171"/>
      <c r="AS43" s="171"/>
      <c r="AT43" s="171"/>
      <c r="AU43" s="171"/>
      <c r="AV43" s="171"/>
      <c r="AW43" s="167"/>
      <c r="AX43" s="118"/>
      <c r="AY43" s="106"/>
      <c r="AZ43" s="107" t="str">
        <f>IF(AZ42&lt;&gt;"",VLOOKUP(AZ42,#REF!,'[1]TKB SÁNG'!#REF!,0),"")</f>
        <v/>
      </c>
      <c r="BA43" s="106"/>
      <c r="BB43" s="91"/>
      <c r="BJ43" s="92"/>
    </row>
    <row r="44" spans="1:62" s="92" customFormat="1" ht="13" customHeight="1">
      <c r="A44" s="210" t="s">
        <v>6</v>
      </c>
      <c r="B44" s="213">
        <v>1</v>
      </c>
      <c r="C44" s="205" t="s">
        <v>55</v>
      </c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 t="s">
        <v>212</v>
      </c>
      <c r="AK44" s="156" t="s">
        <v>229</v>
      </c>
      <c r="AL44" s="156" t="s">
        <v>213</v>
      </c>
      <c r="AM44" s="156" t="s">
        <v>220</v>
      </c>
      <c r="AN44" s="156" t="s">
        <v>228</v>
      </c>
      <c r="AO44" s="156" t="s">
        <v>8</v>
      </c>
      <c r="AP44" s="156" t="s">
        <v>8</v>
      </c>
      <c r="AQ44" s="156" t="s">
        <v>242</v>
      </c>
      <c r="AR44" s="156" t="s">
        <v>213</v>
      </c>
      <c r="AS44" s="156" t="s">
        <v>228</v>
      </c>
      <c r="AT44" s="156" t="s">
        <v>16</v>
      </c>
      <c r="AU44" s="156" t="s">
        <v>233</v>
      </c>
      <c r="AV44" s="156" t="s">
        <v>214</v>
      </c>
      <c r="AW44" s="157"/>
      <c r="AX44" s="119"/>
      <c r="AY44" s="112"/>
      <c r="AZ44" s="112"/>
      <c r="BA44" s="112"/>
      <c r="BB44" s="91"/>
    </row>
    <row r="45" spans="1:62" ht="13" customHeight="1">
      <c r="A45" s="211"/>
      <c r="B45" s="214"/>
      <c r="C45" s="199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 t="s">
        <v>141</v>
      </c>
      <c r="AK45" s="158" t="s">
        <v>122</v>
      </c>
      <c r="AL45" s="158" t="s">
        <v>198</v>
      </c>
      <c r="AM45" s="158" t="s">
        <v>135</v>
      </c>
      <c r="AN45" s="158" t="s">
        <v>119</v>
      </c>
      <c r="AO45" s="158" t="s">
        <v>185</v>
      </c>
      <c r="AP45" s="159" t="s">
        <v>92</v>
      </c>
      <c r="AQ45" s="158" t="s">
        <v>90</v>
      </c>
      <c r="AR45" s="158" t="s">
        <v>88</v>
      </c>
      <c r="AS45" s="158" t="s">
        <v>218</v>
      </c>
      <c r="AT45" s="158" t="s">
        <v>121</v>
      </c>
      <c r="AU45" s="158" t="s">
        <v>240</v>
      </c>
      <c r="AV45" s="158" t="s">
        <v>193</v>
      </c>
      <c r="AW45" s="160"/>
      <c r="AX45" s="109"/>
      <c r="AY45" s="110"/>
      <c r="AZ45" s="110"/>
      <c r="BA45" s="110"/>
      <c r="BB45" s="91"/>
      <c r="BJ45" s="92"/>
    </row>
    <row r="46" spans="1:62" s="92" customFormat="1" ht="13" customHeight="1">
      <c r="A46" s="211"/>
      <c r="B46" s="161">
        <v>2</v>
      </c>
      <c r="C46" s="198" t="s">
        <v>56</v>
      </c>
      <c r="D46" s="163" t="s">
        <v>216</v>
      </c>
      <c r="E46" s="163" t="s">
        <v>16</v>
      </c>
      <c r="F46" s="163" t="s">
        <v>217</v>
      </c>
      <c r="G46" s="163" t="s">
        <v>215</v>
      </c>
      <c r="H46" s="163" t="s">
        <v>233</v>
      </c>
      <c r="I46" s="163" t="s">
        <v>216</v>
      </c>
      <c r="J46" s="163" t="s">
        <v>8</v>
      </c>
      <c r="K46" s="163" t="s">
        <v>220</v>
      </c>
      <c r="L46" s="163" t="s">
        <v>243</v>
      </c>
      <c r="M46" s="163" t="s">
        <v>213</v>
      </c>
      <c r="N46" s="163" t="s">
        <v>8</v>
      </c>
      <c r="O46" s="163" t="s">
        <v>213</v>
      </c>
      <c r="P46" s="163" t="s">
        <v>215</v>
      </c>
      <c r="Q46" s="163" t="s">
        <v>213</v>
      </c>
      <c r="R46" s="163" t="s">
        <v>8</v>
      </c>
      <c r="S46" s="163" t="s">
        <v>216</v>
      </c>
      <c r="T46" s="163" t="s">
        <v>223</v>
      </c>
      <c r="U46" s="163" t="s">
        <v>220</v>
      </c>
      <c r="V46" s="163" t="s">
        <v>215</v>
      </c>
      <c r="W46" s="163" t="s">
        <v>8</v>
      </c>
      <c r="X46" s="163" t="s">
        <v>243</v>
      </c>
      <c r="Y46" s="163" t="s">
        <v>16</v>
      </c>
      <c r="Z46" s="163" t="s">
        <v>243</v>
      </c>
      <c r="AA46" s="163" t="s">
        <v>16</v>
      </c>
      <c r="AB46" s="163" t="s">
        <v>215</v>
      </c>
      <c r="AC46" s="163" t="s">
        <v>215</v>
      </c>
      <c r="AD46" s="163" t="s">
        <v>220</v>
      </c>
      <c r="AE46" s="163" t="s">
        <v>213</v>
      </c>
      <c r="AF46" s="163" t="s">
        <v>228</v>
      </c>
      <c r="AG46" s="163" t="s">
        <v>223</v>
      </c>
      <c r="AH46" s="163" t="s">
        <v>8</v>
      </c>
      <c r="AI46" s="163" t="s">
        <v>225</v>
      </c>
      <c r="AJ46" s="163" t="s">
        <v>236</v>
      </c>
      <c r="AK46" s="163" t="s">
        <v>220</v>
      </c>
      <c r="AL46" s="163" t="s">
        <v>213</v>
      </c>
      <c r="AM46" s="163" t="s">
        <v>8</v>
      </c>
      <c r="AN46" s="163" t="s">
        <v>213</v>
      </c>
      <c r="AO46" s="163" t="s">
        <v>213</v>
      </c>
      <c r="AP46" s="163" t="s">
        <v>8</v>
      </c>
      <c r="AQ46" s="163" t="s">
        <v>213</v>
      </c>
      <c r="AR46" s="163" t="s">
        <v>235</v>
      </c>
      <c r="AS46" s="163" t="s">
        <v>213</v>
      </c>
      <c r="AT46" s="163" t="s">
        <v>228</v>
      </c>
      <c r="AU46" s="163" t="s">
        <v>221</v>
      </c>
      <c r="AV46" s="163" t="s">
        <v>229</v>
      </c>
      <c r="AW46" s="164"/>
      <c r="AX46" s="108"/>
      <c r="AY46" s="98"/>
      <c r="AZ46" s="98"/>
      <c r="BA46" s="98"/>
      <c r="BB46" s="91"/>
    </row>
    <row r="47" spans="1:62" ht="13" customHeight="1">
      <c r="A47" s="211"/>
      <c r="B47" s="165"/>
      <c r="C47" s="199"/>
      <c r="D47" s="158" t="s">
        <v>119</v>
      </c>
      <c r="E47" s="158" t="s">
        <v>195</v>
      </c>
      <c r="F47" s="158" t="s">
        <v>142</v>
      </c>
      <c r="G47" s="158" t="s">
        <v>125</v>
      </c>
      <c r="H47" s="158" t="s">
        <v>63</v>
      </c>
      <c r="I47" s="158" t="s">
        <v>101</v>
      </c>
      <c r="J47" s="158" t="s">
        <v>132</v>
      </c>
      <c r="K47" s="158" t="s">
        <v>108</v>
      </c>
      <c r="L47" s="158" t="s">
        <v>126</v>
      </c>
      <c r="M47" s="158" t="s">
        <v>193</v>
      </c>
      <c r="N47" s="158" t="s">
        <v>143</v>
      </c>
      <c r="O47" s="158" t="s">
        <v>197</v>
      </c>
      <c r="P47" s="158" t="s">
        <v>245</v>
      </c>
      <c r="Q47" s="158" t="s">
        <v>121</v>
      </c>
      <c r="R47" s="158" t="s">
        <v>141</v>
      </c>
      <c r="S47" s="158" t="s">
        <v>218</v>
      </c>
      <c r="T47" s="158" t="s">
        <v>87</v>
      </c>
      <c r="U47" s="158" t="s">
        <v>128</v>
      </c>
      <c r="V47" s="158" t="s">
        <v>207</v>
      </c>
      <c r="W47" s="158" t="s">
        <v>201</v>
      </c>
      <c r="X47" s="158" t="s">
        <v>58</v>
      </c>
      <c r="Y47" s="158" t="s">
        <v>199</v>
      </c>
      <c r="Z47" s="158" t="s">
        <v>112</v>
      </c>
      <c r="AA47" s="158" t="s">
        <v>168</v>
      </c>
      <c r="AB47" s="158" t="s">
        <v>171</v>
      </c>
      <c r="AC47" s="158" t="s">
        <v>167</v>
      </c>
      <c r="AD47" s="158" t="s">
        <v>135</v>
      </c>
      <c r="AE47" s="158" t="s">
        <v>165</v>
      </c>
      <c r="AF47" s="158" t="s">
        <v>100</v>
      </c>
      <c r="AG47" s="158" t="s">
        <v>102</v>
      </c>
      <c r="AH47" s="158" t="s">
        <v>106</v>
      </c>
      <c r="AI47" s="63" t="s">
        <v>134</v>
      </c>
      <c r="AJ47" s="158" t="s">
        <v>59</v>
      </c>
      <c r="AK47" s="158" t="s">
        <v>130</v>
      </c>
      <c r="AL47" s="158" t="s">
        <v>198</v>
      </c>
      <c r="AM47" s="158" t="s">
        <v>90</v>
      </c>
      <c r="AN47" s="158" t="s">
        <v>194</v>
      </c>
      <c r="AO47" s="158" t="s">
        <v>166</v>
      </c>
      <c r="AP47" s="159" t="s">
        <v>92</v>
      </c>
      <c r="AQ47" s="63" t="s">
        <v>123</v>
      </c>
      <c r="AR47" s="158" t="s">
        <v>65</v>
      </c>
      <c r="AS47" s="158" t="s">
        <v>249</v>
      </c>
      <c r="AT47" s="158" t="s">
        <v>186</v>
      </c>
      <c r="AU47" s="158" t="s">
        <v>200</v>
      </c>
      <c r="AV47" s="158" t="s">
        <v>122</v>
      </c>
      <c r="AW47" s="160"/>
      <c r="AX47" s="109"/>
      <c r="AY47" s="110"/>
      <c r="AZ47" s="110"/>
      <c r="BA47" s="110"/>
      <c r="BB47" s="91"/>
      <c r="BJ47" s="92"/>
    </row>
    <row r="48" spans="1:62" s="92" customFormat="1" ht="13" customHeight="1">
      <c r="A48" s="211"/>
      <c r="B48" s="161">
        <v>3</v>
      </c>
      <c r="C48" s="198" t="s">
        <v>57</v>
      </c>
      <c r="D48" s="163" t="s">
        <v>8</v>
      </c>
      <c r="E48" s="163" t="s">
        <v>214</v>
      </c>
      <c r="F48" s="163" t="s">
        <v>8</v>
      </c>
      <c r="G48" s="163" t="s">
        <v>214</v>
      </c>
      <c r="H48" s="163" t="s">
        <v>213</v>
      </c>
      <c r="I48" s="163" t="s">
        <v>8</v>
      </c>
      <c r="J48" s="163" t="s">
        <v>214</v>
      </c>
      <c r="K48" s="163" t="s">
        <v>243</v>
      </c>
      <c r="L48" s="163" t="s">
        <v>213</v>
      </c>
      <c r="M48" s="163" t="s">
        <v>243</v>
      </c>
      <c r="N48" s="163" t="s">
        <v>235</v>
      </c>
      <c r="O48" s="163" t="s">
        <v>16</v>
      </c>
      <c r="P48" s="163" t="s">
        <v>213</v>
      </c>
      <c r="Q48" s="163" t="s">
        <v>223</v>
      </c>
      <c r="R48" s="163" t="s">
        <v>8</v>
      </c>
      <c r="S48" s="163" t="s">
        <v>233</v>
      </c>
      <c r="T48" s="163" t="s">
        <v>226</v>
      </c>
      <c r="U48" s="163" t="s">
        <v>223</v>
      </c>
      <c r="V48" s="163" t="s">
        <v>220</v>
      </c>
      <c r="W48" s="163" t="s">
        <v>214</v>
      </c>
      <c r="X48" s="163" t="s">
        <v>242</v>
      </c>
      <c r="Y48" s="163" t="s">
        <v>242</v>
      </c>
      <c r="Z48" s="163" t="s">
        <v>220</v>
      </c>
      <c r="AA48" s="163" t="s">
        <v>243</v>
      </c>
      <c r="AB48" s="163" t="s">
        <v>242</v>
      </c>
      <c r="AC48" s="163" t="s">
        <v>8</v>
      </c>
      <c r="AD48" s="163" t="s">
        <v>242</v>
      </c>
      <c r="AE48" s="163" t="s">
        <v>242</v>
      </c>
      <c r="AF48" s="163" t="s">
        <v>242</v>
      </c>
      <c r="AG48" s="163" t="s">
        <v>242</v>
      </c>
      <c r="AH48" s="163" t="s">
        <v>242</v>
      </c>
      <c r="AI48" s="163" t="s">
        <v>225</v>
      </c>
      <c r="AJ48" s="163" t="s">
        <v>220</v>
      </c>
      <c r="AK48" s="163" t="s">
        <v>221</v>
      </c>
      <c r="AL48" s="163" t="s">
        <v>16</v>
      </c>
      <c r="AM48" s="163" t="s">
        <v>16</v>
      </c>
      <c r="AN48" s="163" t="s">
        <v>213</v>
      </c>
      <c r="AO48" s="163" t="s">
        <v>213</v>
      </c>
      <c r="AP48" s="163" t="s">
        <v>214</v>
      </c>
      <c r="AQ48" s="163" t="s">
        <v>213</v>
      </c>
      <c r="AR48" s="163" t="s">
        <v>220</v>
      </c>
      <c r="AS48" s="163" t="s">
        <v>213</v>
      </c>
      <c r="AT48" s="163" t="s">
        <v>220</v>
      </c>
      <c r="AU48" s="163" t="s">
        <v>235</v>
      </c>
      <c r="AV48" s="163" t="s">
        <v>236</v>
      </c>
      <c r="AW48" s="164"/>
      <c r="AX48" s="108"/>
      <c r="AY48" s="98"/>
      <c r="AZ48" s="98"/>
      <c r="BA48" s="98"/>
      <c r="BB48" s="91"/>
    </row>
    <row r="49" spans="1:62" ht="13" customHeight="1" thickBot="1">
      <c r="A49" s="211"/>
      <c r="B49" s="165"/>
      <c r="C49" s="202"/>
      <c r="D49" s="63" t="s">
        <v>185</v>
      </c>
      <c r="E49" s="63" t="s">
        <v>198</v>
      </c>
      <c r="F49" s="63" t="s">
        <v>142</v>
      </c>
      <c r="G49" s="158" t="s">
        <v>118</v>
      </c>
      <c r="H49" s="63" t="s">
        <v>165</v>
      </c>
      <c r="I49" s="63" t="s">
        <v>144</v>
      </c>
      <c r="J49" s="63" t="s">
        <v>172</v>
      </c>
      <c r="K49" s="63" t="s">
        <v>126</v>
      </c>
      <c r="L49" s="63" t="s">
        <v>103</v>
      </c>
      <c r="M49" s="63" t="s">
        <v>207</v>
      </c>
      <c r="N49" s="63" t="s">
        <v>65</v>
      </c>
      <c r="O49" s="63" t="s">
        <v>195</v>
      </c>
      <c r="P49" s="63" t="s">
        <v>199</v>
      </c>
      <c r="Q49" s="63" t="s">
        <v>106</v>
      </c>
      <c r="R49" s="63" t="s">
        <v>141</v>
      </c>
      <c r="S49" s="63" t="s">
        <v>240</v>
      </c>
      <c r="T49" s="63" t="s">
        <v>143</v>
      </c>
      <c r="U49" s="63" t="s">
        <v>87</v>
      </c>
      <c r="V49" s="63" t="s">
        <v>108</v>
      </c>
      <c r="W49" s="63" t="s">
        <v>88</v>
      </c>
      <c r="X49" s="63" t="s">
        <v>239</v>
      </c>
      <c r="Y49" s="63" t="s">
        <v>186</v>
      </c>
      <c r="Z49" s="63" t="s">
        <v>128</v>
      </c>
      <c r="AA49" s="63" t="s">
        <v>100</v>
      </c>
      <c r="AB49" s="63" t="s">
        <v>170</v>
      </c>
      <c r="AC49" s="63" t="s">
        <v>92</v>
      </c>
      <c r="AD49" s="63" t="s">
        <v>124</v>
      </c>
      <c r="AE49" s="63" t="s">
        <v>171</v>
      </c>
      <c r="AF49" s="63" t="s">
        <v>91</v>
      </c>
      <c r="AG49" s="63" t="s">
        <v>201</v>
      </c>
      <c r="AH49" s="63" t="s">
        <v>119</v>
      </c>
      <c r="AI49" s="63" t="s">
        <v>134</v>
      </c>
      <c r="AJ49" s="63" t="s">
        <v>135</v>
      </c>
      <c r="AK49" s="63" t="s">
        <v>200</v>
      </c>
      <c r="AL49" s="63" t="s">
        <v>99</v>
      </c>
      <c r="AM49" s="63" t="s">
        <v>121</v>
      </c>
      <c r="AN49" s="63" t="s">
        <v>194</v>
      </c>
      <c r="AO49" s="63" t="s">
        <v>166</v>
      </c>
      <c r="AP49" s="166" t="s">
        <v>193</v>
      </c>
      <c r="AQ49" s="63" t="s">
        <v>123</v>
      </c>
      <c r="AR49" s="63" t="s">
        <v>130</v>
      </c>
      <c r="AS49" s="63" t="s">
        <v>249</v>
      </c>
      <c r="AT49" s="63" t="s">
        <v>232</v>
      </c>
      <c r="AU49" s="63" t="s">
        <v>136</v>
      </c>
      <c r="AV49" s="63" t="s">
        <v>59</v>
      </c>
      <c r="AW49" s="167"/>
      <c r="AX49" s="105"/>
      <c r="AY49" s="106"/>
      <c r="AZ49" s="107" t="str">
        <f>IF(AZ48&lt;&gt;"",VLOOKUP(AZ48,#REF!,'[1]TKB SÁNG'!#REF!,0),"")</f>
        <v/>
      </c>
      <c r="BA49" s="106"/>
      <c r="BB49" s="91"/>
      <c r="BJ49" s="92"/>
    </row>
    <row r="50" spans="1:62" s="92" customFormat="1" ht="13" customHeight="1">
      <c r="A50" s="211"/>
      <c r="B50" s="161">
        <v>4</v>
      </c>
      <c r="C50" s="205" t="s">
        <v>68</v>
      </c>
      <c r="D50" s="184" t="s">
        <v>242</v>
      </c>
      <c r="E50" s="184" t="s">
        <v>236</v>
      </c>
      <c r="F50" s="185" t="s">
        <v>242</v>
      </c>
      <c r="G50" s="185" t="s">
        <v>242</v>
      </c>
      <c r="H50" s="185" t="s">
        <v>242</v>
      </c>
      <c r="I50" s="185" t="s">
        <v>242</v>
      </c>
      <c r="J50" s="185" t="s">
        <v>242</v>
      </c>
      <c r="K50" s="185" t="s">
        <v>242</v>
      </c>
      <c r="L50" s="185" t="s">
        <v>242</v>
      </c>
      <c r="M50" s="185" t="s">
        <v>242</v>
      </c>
      <c r="N50" s="185" t="s">
        <v>233</v>
      </c>
      <c r="O50" s="185" t="s">
        <v>242</v>
      </c>
      <c r="P50" s="185" t="s">
        <v>242</v>
      </c>
      <c r="Q50" s="185" t="s">
        <v>242</v>
      </c>
      <c r="R50" s="185" t="s">
        <v>242</v>
      </c>
      <c r="S50" s="185" t="s">
        <v>242</v>
      </c>
      <c r="T50" s="185" t="s">
        <v>242</v>
      </c>
      <c r="U50" s="185" t="s">
        <v>242</v>
      </c>
      <c r="V50" s="185" t="s">
        <v>242</v>
      </c>
      <c r="W50" s="185" t="s">
        <v>242</v>
      </c>
      <c r="X50" s="185"/>
      <c r="Y50" s="185"/>
      <c r="Z50" s="185" t="s">
        <v>242</v>
      </c>
      <c r="AA50" s="185" t="s">
        <v>242</v>
      </c>
      <c r="AB50" s="185" t="s">
        <v>213</v>
      </c>
      <c r="AC50" s="185" t="s">
        <v>242</v>
      </c>
      <c r="AD50" s="185"/>
      <c r="AE50" s="185"/>
      <c r="AF50" s="185"/>
      <c r="AG50" s="185"/>
      <c r="AH50" s="185"/>
      <c r="AI50" s="185" t="s">
        <v>242</v>
      </c>
      <c r="AJ50" s="168" t="s">
        <v>235</v>
      </c>
      <c r="AK50" s="168" t="s">
        <v>233</v>
      </c>
      <c r="AL50" s="168" t="s">
        <v>228</v>
      </c>
      <c r="AM50" s="168" t="s">
        <v>215</v>
      </c>
      <c r="AN50" s="168" t="s">
        <v>8</v>
      </c>
      <c r="AO50" s="168" t="s">
        <v>229</v>
      </c>
      <c r="AP50" s="168" t="s">
        <v>228</v>
      </c>
      <c r="AQ50" s="168" t="s">
        <v>233</v>
      </c>
      <c r="AR50" s="168" t="s">
        <v>228</v>
      </c>
      <c r="AS50" s="168" t="s">
        <v>215</v>
      </c>
      <c r="AT50" s="168" t="s">
        <v>213</v>
      </c>
      <c r="AU50" s="168" t="s">
        <v>213</v>
      </c>
      <c r="AV50" s="168" t="s">
        <v>16</v>
      </c>
      <c r="AW50" s="169"/>
      <c r="AX50" s="108"/>
      <c r="AY50" s="98"/>
      <c r="AZ50" s="98"/>
      <c r="BA50" s="98"/>
      <c r="BB50" s="91"/>
    </row>
    <row r="51" spans="1:62" ht="13" customHeight="1" thickBot="1">
      <c r="A51" s="211"/>
      <c r="B51" s="165"/>
      <c r="C51" s="200"/>
      <c r="D51" s="63" t="s">
        <v>118</v>
      </c>
      <c r="E51" s="63" t="s">
        <v>59</v>
      </c>
      <c r="F51" s="63" t="s">
        <v>142</v>
      </c>
      <c r="G51" s="63" t="s">
        <v>125</v>
      </c>
      <c r="H51" s="63" t="s">
        <v>165</v>
      </c>
      <c r="I51" s="63" t="s">
        <v>144</v>
      </c>
      <c r="J51" s="63" t="s">
        <v>172</v>
      </c>
      <c r="K51" s="63" t="s">
        <v>128</v>
      </c>
      <c r="L51" s="63" t="s">
        <v>132</v>
      </c>
      <c r="M51" s="63" t="s">
        <v>207</v>
      </c>
      <c r="N51" s="63" t="s">
        <v>63</v>
      </c>
      <c r="O51" s="63" t="s">
        <v>197</v>
      </c>
      <c r="P51" s="63" t="s">
        <v>129</v>
      </c>
      <c r="Q51" s="63" t="s">
        <v>121</v>
      </c>
      <c r="R51" s="63" t="s">
        <v>123</v>
      </c>
      <c r="S51" s="63" t="s">
        <v>139</v>
      </c>
      <c r="T51" s="63" t="s">
        <v>103</v>
      </c>
      <c r="U51" s="63" t="s">
        <v>166</v>
      </c>
      <c r="V51" s="63" t="s">
        <v>168</v>
      </c>
      <c r="W51" s="63" t="s">
        <v>198</v>
      </c>
      <c r="X51" s="63"/>
      <c r="Y51" s="63"/>
      <c r="Z51" s="63" t="s">
        <v>112</v>
      </c>
      <c r="AA51" s="63" t="s">
        <v>143</v>
      </c>
      <c r="AB51" s="63" t="s">
        <v>239</v>
      </c>
      <c r="AC51" s="63" t="s">
        <v>167</v>
      </c>
      <c r="AD51" s="63"/>
      <c r="AE51" s="63"/>
      <c r="AF51" s="63"/>
      <c r="AG51" s="63"/>
      <c r="AH51" s="63"/>
      <c r="AI51" s="63" t="s">
        <v>134</v>
      </c>
      <c r="AJ51" s="63" t="s">
        <v>136</v>
      </c>
      <c r="AK51" s="63" t="s">
        <v>240</v>
      </c>
      <c r="AL51" s="63" t="s">
        <v>218</v>
      </c>
      <c r="AM51" s="158" t="s">
        <v>91</v>
      </c>
      <c r="AN51" s="63" t="s">
        <v>185</v>
      </c>
      <c r="AO51" s="63" t="s">
        <v>122</v>
      </c>
      <c r="AP51" s="166" t="s">
        <v>186</v>
      </c>
      <c r="AQ51" s="63" t="s">
        <v>58</v>
      </c>
      <c r="AR51" s="63" t="s">
        <v>119</v>
      </c>
      <c r="AS51" s="63" t="s">
        <v>171</v>
      </c>
      <c r="AT51" s="63" t="s">
        <v>195</v>
      </c>
      <c r="AU51" s="63" t="s">
        <v>99</v>
      </c>
      <c r="AV51" s="63" t="s">
        <v>196</v>
      </c>
      <c r="AW51" s="167"/>
      <c r="AX51" s="105"/>
      <c r="AY51" s="106"/>
      <c r="AZ51" s="107" t="str">
        <f>IF(AZ50&lt;&gt;"",VLOOKUP(AZ50,#REF!,'[1]TKB SÁNG'!#REF!,0),"")</f>
        <v/>
      </c>
      <c r="BA51" s="106"/>
      <c r="BB51" s="91"/>
      <c r="BJ51" s="92"/>
    </row>
    <row r="52" spans="1:62" s="92" customFormat="1" ht="13" customHeight="1">
      <c r="A52" s="211"/>
      <c r="B52" s="161">
        <v>5</v>
      </c>
      <c r="C52" s="202" t="s">
        <v>192</v>
      </c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  <c r="X52" s="168"/>
      <c r="Y52" s="168"/>
      <c r="Z52" s="168"/>
      <c r="AA52" s="168"/>
      <c r="AB52" s="168"/>
      <c r="AC52" s="168"/>
      <c r="AD52" s="168"/>
      <c r="AE52" s="168"/>
      <c r="AF52" s="168"/>
      <c r="AG52" s="168"/>
      <c r="AH52" s="168"/>
      <c r="AI52" s="168"/>
      <c r="AJ52" s="168" t="s">
        <v>16</v>
      </c>
      <c r="AK52" s="168" t="s">
        <v>235</v>
      </c>
      <c r="AL52" s="168" t="s">
        <v>214</v>
      </c>
      <c r="AM52" s="163" t="s">
        <v>236</v>
      </c>
      <c r="AN52" s="168" t="s">
        <v>8</v>
      </c>
      <c r="AO52" s="168" t="s">
        <v>233</v>
      </c>
      <c r="AP52" s="168" t="s">
        <v>235</v>
      </c>
      <c r="AQ52" s="168" t="s">
        <v>16</v>
      </c>
      <c r="AR52" s="168" t="s">
        <v>215</v>
      </c>
      <c r="AS52" s="168" t="s">
        <v>220</v>
      </c>
      <c r="AT52" s="168" t="s">
        <v>233</v>
      </c>
      <c r="AU52" s="168" t="s">
        <v>220</v>
      </c>
      <c r="AV52" s="168" t="s">
        <v>213</v>
      </c>
      <c r="AW52" s="169"/>
      <c r="AX52" s="108"/>
      <c r="AY52" s="98"/>
      <c r="AZ52" s="98"/>
      <c r="BA52" s="98"/>
      <c r="BB52" s="91"/>
    </row>
    <row r="53" spans="1:62" ht="13" customHeight="1" thickBot="1">
      <c r="A53" s="212"/>
      <c r="B53" s="170"/>
      <c r="C53" s="200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  <c r="Q53" s="171"/>
      <c r="R53" s="171"/>
      <c r="S53" s="171"/>
      <c r="T53" s="171"/>
      <c r="U53" s="171"/>
      <c r="V53" s="171"/>
      <c r="W53" s="171"/>
      <c r="X53" s="171"/>
      <c r="Y53" s="171"/>
      <c r="Z53" s="171"/>
      <c r="AA53" s="171"/>
      <c r="AB53" s="171"/>
      <c r="AC53" s="171"/>
      <c r="AD53" s="171"/>
      <c r="AE53" s="171"/>
      <c r="AF53" s="171"/>
      <c r="AG53" s="171"/>
      <c r="AH53" s="171"/>
      <c r="AI53" s="171"/>
      <c r="AJ53" s="171" t="s">
        <v>196</v>
      </c>
      <c r="AK53" s="171" t="s">
        <v>136</v>
      </c>
      <c r="AL53" s="171" t="s">
        <v>193</v>
      </c>
      <c r="AM53" s="171" t="s">
        <v>59</v>
      </c>
      <c r="AN53" s="171" t="s">
        <v>185</v>
      </c>
      <c r="AO53" s="171" t="s">
        <v>58</v>
      </c>
      <c r="AP53" s="172" t="s">
        <v>65</v>
      </c>
      <c r="AQ53" s="171" t="s">
        <v>99</v>
      </c>
      <c r="AR53" s="171" t="s">
        <v>91</v>
      </c>
      <c r="AS53" s="171" t="s">
        <v>232</v>
      </c>
      <c r="AT53" s="171" t="s">
        <v>240</v>
      </c>
      <c r="AU53" s="171" t="s">
        <v>135</v>
      </c>
      <c r="AV53" s="171" t="s">
        <v>195</v>
      </c>
      <c r="AW53" s="173"/>
      <c r="AX53" s="118"/>
      <c r="AY53" s="106"/>
      <c r="AZ53" s="107" t="str">
        <f>IF(AZ52&lt;&gt;"",VLOOKUP(AZ52,#REF!,'[1]TKB SÁNG'!#REF!,0),"")</f>
        <v/>
      </c>
      <c r="BA53" s="106"/>
      <c r="BB53" s="91"/>
      <c r="BJ53" s="92"/>
    </row>
    <row r="54" spans="1:62" s="92" customFormat="1" ht="13" customHeight="1">
      <c r="A54" s="192" t="s">
        <v>7</v>
      </c>
      <c r="B54" s="208">
        <v>1</v>
      </c>
      <c r="C54" s="202" t="s">
        <v>55</v>
      </c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  <c r="Y54" s="156"/>
      <c r="Z54" s="156"/>
      <c r="AA54" s="156"/>
      <c r="AB54" s="156"/>
      <c r="AC54" s="156"/>
      <c r="AD54" s="156"/>
      <c r="AE54" s="156"/>
      <c r="AF54" s="156"/>
      <c r="AG54" s="156"/>
      <c r="AH54" s="156"/>
      <c r="AI54" s="156"/>
      <c r="AJ54" s="156" t="s">
        <v>213</v>
      </c>
      <c r="AK54" s="156" t="s">
        <v>213</v>
      </c>
      <c r="AL54" s="156" t="s">
        <v>223</v>
      </c>
      <c r="AM54" s="156" t="s">
        <v>215</v>
      </c>
      <c r="AN54" s="156" t="s">
        <v>215</v>
      </c>
      <c r="AO54" s="156" t="s">
        <v>236</v>
      </c>
      <c r="AP54" s="156" t="s">
        <v>213</v>
      </c>
      <c r="AQ54" s="156" t="s">
        <v>213</v>
      </c>
      <c r="AR54" s="156" t="s">
        <v>8</v>
      </c>
      <c r="AS54" s="156" t="s">
        <v>223</v>
      </c>
      <c r="AT54" s="156" t="s">
        <v>215</v>
      </c>
      <c r="AU54" s="156" t="s">
        <v>229</v>
      </c>
      <c r="AV54" s="156" t="s">
        <v>215</v>
      </c>
      <c r="AW54" s="157"/>
      <c r="AX54" s="119"/>
      <c r="AY54" s="112"/>
      <c r="AZ54" s="112"/>
      <c r="BA54" s="112"/>
      <c r="BB54" s="91"/>
    </row>
    <row r="55" spans="1:62" ht="13" customHeight="1">
      <c r="A55" s="193"/>
      <c r="B55" s="204"/>
      <c r="C55" s="199"/>
      <c r="D55" s="158"/>
      <c r="E55" s="158"/>
      <c r="F55" s="158"/>
      <c r="G55" s="158"/>
      <c r="H55" s="158"/>
      <c r="I55" s="158"/>
      <c r="J55" s="158"/>
      <c r="K55" s="158"/>
      <c r="L55" s="158"/>
      <c r="M55" s="158"/>
      <c r="N55" s="158"/>
      <c r="O55" s="158"/>
      <c r="P55" s="158"/>
      <c r="Q55" s="158"/>
      <c r="R55" s="158"/>
      <c r="S55" s="158"/>
      <c r="T55" s="158"/>
      <c r="U55" s="158"/>
      <c r="V55" s="158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 t="s">
        <v>88</v>
      </c>
      <c r="AK55" s="158" t="s">
        <v>249</v>
      </c>
      <c r="AL55" s="158" t="s">
        <v>244</v>
      </c>
      <c r="AM55" s="158" t="s">
        <v>91</v>
      </c>
      <c r="AN55" s="158" t="s">
        <v>95</v>
      </c>
      <c r="AO55" s="158" t="s">
        <v>60</v>
      </c>
      <c r="AP55" s="159" t="s">
        <v>115</v>
      </c>
      <c r="AQ55" s="158" t="s">
        <v>123</v>
      </c>
      <c r="AR55" s="158" t="s">
        <v>97</v>
      </c>
      <c r="AS55" s="158" t="s">
        <v>98</v>
      </c>
      <c r="AT55" s="158" t="s">
        <v>125</v>
      </c>
      <c r="AU55" s="158" t="s">
        <v>105</v>
      </c>
      <c r="AV55" s="158" t="s">
        <v>207</v>
      </c>
      <c r="AW55" s="160"/>
      <c r="AX55" s="105"/>
      <c r="AY55" s="106"/>
      <c r="AZ55" s="107" t="str">
        <f>IF(AZ54&lt;&gt;"",VLOOKUP(AZ54,#REF!,'[1]TKB SÁNG'!#REF!,0),"")</f>
        <v/>
      </c>
      <c r="BA55" s="106"/>
      <c r="BB55" s="91"/>
      <c r="BJ55" s="92"/>
    </row>
    <row r="56" spans="1:62" s="92" customFormat="1" ht="13" customHeight="1">
      <c r="A56" s="193"/>
      <c r="B56" s="174">
        <v>2</v>
      </c>
      <c r="C56" s="198" t="s">
        <v>56</v>
      </c>
      <c r="D56" s="163"/>
      <c r="E56" s="163"/>
      <c r="F56" s="163"/>
      <c r="G56" s="163"/>
      <c r="H56" s="163"/>
      <c r="I56" s="163"/>
      <c r="J56" s="163"/>
      <c r="K56" s="163"/>
      <c r="L56" s="163"/>
      <c r="M56" s="163"/>
      <c r="N56" s="163"/>
      <c r="O56" s="163"/>
      <c r="P56" s="163"/>
      <c r="Q56" s="163"/>
      <c r="R56" s="163"/>
      <c r="S56" s="163"/>
      <c r="T56" s="163"/>
      <c r="U56" s="163"/>
      <c r="V56" s="163"/>
      <c r="W56" s="163"/>
      <c r="X56" s="163"/>
      <c r="Y56" s="163"/>
      <c r="Z56" s="163"/>
      <c r="AA56" s="163"/>
      <c r="AB56" s="163"/>
      <c r="AC56" s="163"/>
      <c r="AD56" s="163"/>
      <c r="AE56" s="163"/>
      <c r="AF56" s="163"/>
      <c r="AG56" s="163"/>
      <c r="AH56" s="163"/>
      <c r="AI56" s="163"/>
      <c r="AJ56" s="163" t="s">
        <v>213</v>
      </c>
      <c r="AK56" s="163" t="s">
        <v>236</v>
      </c>
      <c r="AL56" s="163" t="s">
        <v>213</v>
      </c>
      <c r="AM56" s="163" t="s">
        <v>213</v>
      </c>
      <c r="AN56" s="163" t="s">
        <v>215</v>
      </c>
      <c r="AO56" s="163" t="s">
        <v>228</v>
      </c>
      <c r="AP56" s="163" t="s">
        <v>213</v>
      </c>
      <c r="AQ56" s="163" t="s">
        <v>215</v>
      </c>
      <c r="AR56" s="163" t="s">
        <v>8</v>
      </c>
      <c r="AS56" s="163" t="s">
        <v>16</v>
      </c>
      <c r="AT56" s="163" t="s">
        <v>215</v>
      </c>
      <c r="AU56" s="163" t="s">
        <v>215</v>
      </c>
      <c r="AV56" s="163" t="s">
        <v>223</v>
      </c>
      <c r="AW56" s="164" t="s">
        <v>225</v>
      </c>
      <c r="AX56" s="108"/>
      <c r="AY56" s="98"/>
      <c r="AZ56" s="98"/>
      <c r="BA56" s="98"/>
      <c r="BB56" s="91"/>
    </row>
    <row r="57" spans="1:62" ht="13" customHeight="1">
      <c r="A57" s="193"/>
      <c r="B57" s="175"/>
      <c r="C57" s="199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R57" s="158"/>
      <c r="S57" s="158"/>
      <c r="T57" s="158"/>
      <c r="U57" s="158"/>
      <c r="V57" s="158"/>
      <c r="W57" s="158"/>
      <c r="X57" s="158"/>
      <c r="Y57" s="158"/>
      <c r="Z57" s="158"/>
      <c r="AA57" s="158"/>
      <c r="AB57" s="158"/>
      <c r="AC57" s="158"/>
      <c r="AD57" s="158"/>
      <c r="AE57" s="158"/>
      <c r="AF57" s="158"/>
      <c r="AG57" s="158"/>
      <c r="AH57" s="158"/>
      <c r="AI57" s="158"/>
      <c r="AJ57" s="158" t="s">
        <v>88</v>
      </c>
      <c r="AK57" s="158" t="s">
        <v>60</v>
      </c>
      <c r="AL57" s="158" t="s">
        <v>198</v>
      </c>
      <c r="AM57" s="158" t="s">
        <v>140</v>
      </c>
      <c r="AN57" s="63" t="s">
        <v>95</v>
      </c>
      <c r="AO57" s="158" t="s">
        <v>205</v>
      </c>
      <c r="AP57" s="159" t="s">
        <v>115</v>
      </c>
      <c r="AQ57" s="158" t="s">
        <v>116</v>
      </c>
      <c r="AR57" s="158" t="s">
        <v>97</v>
      </c>
      <c r="AS57" s="158" t="s">
        <v>99</v>
      </c>
      <c r="AT57" s="158" t="s">
        <v>125</v>
      </c>
      <c r="AU57" s="158" t="s">
        <v>94</v>
      </c>
      <c r="AV57" s="63" t="s">
        <v>244</v>
      </c>
      <c r="AW57" s="160" t="s">
        <v>179</v>
      </c>
      <c r="AX57" s="109"/>
      <c r="AY57" s="110"/>
      <c r="AZ57" s="110"/>
      <c r="BA57" s="110"/>
      <c r="BB57" s="91"/>
      <c r="BJ57" s="92"/>
    </row>
    <row r="58" spans="1:62" s="92" customFormat="1" ht="13" customHeight="1">
      <c r="A58" s="193"/>
      <c r="B58" s="174">
        <v>3</v>
      </c>
      <c r="C58" s="198" t="s">
        <v>57</v>
      </c>
      <c r="D58" s="163"/>
      <c r="E58" s="163"/>
      <c r="F58" s="163"/>
      <c r="G58" s="163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63"/>
      <c r="Z58" s="163"/>
      <c r="AA58" s="163"/>
      <c r="AB58" s="163"/>
      <c r="AC58" s="163"/>
      <c r="AD58" s="163"/>
      <c r="AE58" s="163"/>
      <c r="AF58" s="163"/>
      <c r="AG58" s="163"/>
      <c r="AH58" s="163"/>
      <c r="AI58" s="163"/>
      <c r="AJ58" s="163" t="s">
        <v>8</v>
      </c>
      <c r="AK58" s="163" t="s">
        <v>8</v>
      </c>
      <c r="AL58" s="163" t="s">
        <v>213</v>
      </c>
      <c r="AM58" s="163" t="s">
        <v>213</v>
      </c>
      <c r="AN58" s="163" t="s">
        <v>16</v>
      </c>
      <c r="AO58" s="163" t="s">
        <v>228</v>
      </c>
      <c r="AP58" s="163" t="s">
        <v>229</v>
      </c>
      <c r="AQ58" s="163" t="s">
        <v>215</v>
      </c>
      <c r="AR58" s="163" t="s">
        <v>213</v>
      </c>
      <c r="AS58" s="163" t="s">
        <v>236</v>
      </c>
      <c r="AT58" s="168" t="s">
        <v>213</v>
      </c>
      <c r="AU58" s="163" t="s">
        <v>223</v>
      </c>
      <c r="AV58" s="163" t="s">
        <v>225</v>
      </c>
      <c r="AW58" s="164" t="s">
        <v>225</v>
      </c>
      <c r="AX58" s="108"/>
      <c r="AY58" s="98"/>
      <c r="AZ58" s="98"/>
      <c r="BA58" s="98"/>
      <c r="BB58" s="91"/>
    </row>
    <row r="59" spans="1:62" ht="13" customHeight="1">
      <c r="A59" s="193"/>
      <c r="B59" s="175"/>
      <c r="C59" s="199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 t="s">
        <v>98</v>
      </c>
      <c r="AK59" s="63" t="s">
        <v>97</v>
      </c>
      <c r="AL59" s="63" t="s">
        <v>198</v>
      </c>
      <c r="AM59" s="63" t="s">
        <v>140</v>
      </c>
      <c r="AN59" s="63" t="s">
        <v>99</v>
      </c>
      <c r="AO59" s="63" t="s">
        <v>205</v>
      </c>
      <c r="AP59" s="166" t="s">
        <v>105</v>
      </c>
      <c r="AQ59" s="63" t="s">
        <v>116</v>
      </c>
      <c r="AR59" s="63" t="s">
        <v>88</v>
      </c>
      <c r="AS59" s="63" t="s">
        <v>60</v>
      </c>
      <c r="AT59" s="63" t="s">
        <v>195</v>
      </c>
      <c r="AU59" s="63" t="s">
        <v>244</v>
      </c>
      <c r="AV59" s="63" t="s">
        <v>96</v>
      </c>
      <c r="AW59" s="167" t="s">
        <v>179</v>
      </c>
      <c r="AX59" s="109"/>
      <c r="AY59" s="110"/>
      <c r="AZ59" s="110"/>
      <c r="BA59" s="110"/>
      <c r="BB59" s="91"/>
      <c r="BJ59" s="92"/>
    </row>
    <row r="60" spans="1:62" s="92" customFormat="1" ht="13" customHeight="1">
      <c r="A60" s="193"/>
      <c r="B60" s="174">
        <v>4</v>
      </c>
      <c r="C60" s="198" t="s">
        <v>68</v>
      </c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  <c r="X60" s="168"/>
      <c r="Y60" s="168"/>
      <c r="Z60" s="168"/>
      <c r="AA60" s="168"/>
      <c r="AB60" s="168"/>
      <c r="AC60" s="168"/>
      <c r="AD60" s="168"/>
      <c r="AE60" s="168"/>
      <c r="AF60" s="168"/>
      <c r="AG60" s="168"/>
      <c r="AH60" s="168"/>
      <c r="AI60" s="168"/>
      <c r="AJ60" s="168" t="s">
        <v>215</v>
      </c>
      <c r="AK60" s="168" t="s">
        <v>8</v>
      </c>
      <c r="AL60" s="168" t="s">
        <v>215</v>
      </c>
      <c r="AM60" s="168" t="s">
        <v>223</v>
      </c>
      <c r="AN60" s="168" t="s">
        <v>229</v>
      </c>
      <c r="AO60" s="163" t="s">
        <v>215</v>
      </c>
      <c r="AP60" s="168" t="s">
        <v>8</v>
      </c>
      <c r="AQ60" s="168" t="s">
        <v>236</v>
      </c>
      <c r="AR60" s="168" t="s">
        <v>213</v>
      </c>
      <c r="AS60" s="168" t="s">
        <v>8</v>
      </c>
      <c r="AT60" s="168" t="s">
        <v>213</v>
      </c>
      <c r="AU60" s="168" t="s">
        <v>213</v>
      </c>
      <c r="AV60" s="168" t="s">
        <v>225</v>
      </c>
      <c r="AW60" s="169"/>
      <c r="AX60" s="108"/>
      <c r="AY60" s="98"/>
      <c r="AZ60" s="98"/>
      <c r="BA60" s="98"/>
      <c r="BB60" s="91"/>
    </row>
    <row r="61" spans="1:62" ht="13" customHeight="1">
      <c r="A61" s="193"/>
      <c r="B61" s="175"/>
      <c r="C61" s="199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 t="s">
        <v>116</v>
      </c>
      <c r="AK61" s="63" t="s">
        <v>97</v>
      </c>
      <c r="AL61" s="63" t="s">
        <v>94</v>
      </c>
      <c r="AM61" s="63" t="s">
        <v>244</v>
      </c>
      <c r="AN61" s="63" t="s">
        <v>105</v>
      </c>
      <c r="AO61" s="63" t="s">
        <v>95</v>
      </c>
      <c r="AP61" s="166" t="s">
        <v>92</v>
      </c>
      <c r="AQ61" s="63" t="s">
        <v>60</v>
      </c>
      <c r="AR61" s="63" t="s">
        <v>88</v>
      </c>
      <c r="AS61" s="63" t="s">
        <v>98</v>
      </c>
      <c r="AT61" s="63" t="s">
        <v>195</v>
      </c>
      <c r="AU61" s="63" t="s">
        <v>99</v>
      </c>
      <c r="AV61" s="63" t="s">
        <v>96</v>
      </c>
      <c r="AW61" s="167"/>
      <c r="AX61" s="105"/>
      <c r="AY61" s="106"/>
      <c r="AZ61" s="107" t="str">
        <f>IF(AZ60&lt;&gt;"",VLOOKUP(AZ60,#REF!,'[1]TKB SÁNG'!#REF!,0),"")</f>
        <v/>
      </c>
      <c r="BA61" s="106"/>
      <c r="BB61" s="91"/>
      <c r="BJ61" s="92"/>
    </row>
    <row r="62" spans="1:62" s="92" customFormat="1" ht="13" customHeight="1">
      <c r="A62" s="193"/>
      <c r="B62" s="174">
        <v>5</v>
      </c>
      <c r="C62" s="198" t="s">
        <v>192</v>
      </c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  <c r="X62" s="168"/>
      <c r="Y62" s="168"/>
      <c r="Z62" s="168"/>
      <c r="AA62" s="168"/>
      <c r="AB62" s="168"/>
      <c r="AC62" s="168"/>
      <c r="AD62" s="168"/>
      <c r="AE62" s="168"/>
      <c r="AF62" s="168"/>
      <c r="AG62" s="168"/>
      <c r="AH62" s="168"/>
      <c r="AI62" s="168"/>
      <c r="AJ62" s="168" t="s">
        <v>242</v>
      </c>
      <c r="AK62" s="168" t="s">
        <v>242</v>
      </c>
      <c r="AL62" s="168" t="s">
        <v>242</v>
      </c>
      <c r="AM62" s="168" t="s">
        <v>242</v>
      </c>
      <c r="AN62" s="168" t="s">
        <v>242</v>
      </c>
      <c r="AO62" s="168" t="s">
        <v>242</v>
      </c>
      <c r="AP62" s="168" t="s">
        <v>242</v>
      </c>
      <c r="AQ62" s="168" t="s">
        <v>223</v>
      </c>
      <c r="AR62" s="168" t="s">
        <v>242</v>
      </c>
      <c r="AS62" s="168" t="s">
        <v>242</v>
      </c>
      <c r="AT62" s="168" t="s">
        <v>242</v>
      </c>
      <c r="AU62" s="168" t="s">
        <v>242</v>
      </c>
      <c r="AV62" s="168" t="s">
        <v>242</v>
      </c>
      <c r="AW62" s="168"/>
      <c r="AX62" s="108"/>
      <c r="AY62" s="98"/>
      <c r="AZ62" s="98"/>
      <c r="BA62" s="98"/>
      <c r="BB62" s="91"/>
    </row>
    <row r="63" spans="1:62" ht="13" customHeight="1" thickBot="1">
      <c r="A63" s="209"/>
      <c r="B63" s="186"/>
      <c r="C63" s="200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171"/>
      <c r="AA63" s="171"/>
      <c r="AB63" s="171"/>
      <c r="AC63" s="171"/>
      <c r="AD63" s="171"/>
      <c r="AE63" s="171"/>
      <c r="AF63" s="171"/>
      <c r="AG63" s="171"/>
      <c r="AH63" s="171"/>
      <c r="AI63" s="171"/>
      <c r="AJ63" s="171" t="s">
        <v>88</v>
      </c>
      <c r="AK63" s="171" t="s">
        <v>249</v>
      </c>
      <c r="AL63" s="171" t="s">
        <v>94</v>
      </c>
      <c r="AM63" s="171" t="s">
        <v>140</v>
      </c>
      <c r="AN63" s="171" t="s">
        <v>95</v>
      </c>
      <c r="AO63" s="171" t="s">
        <v>185</v>
      </c>
      <c r="AP63" s="172" t="s">
        <v>92</v>
      </c>
      <c r="AQ63" s="171" t="s">
        <v>244</v>
      </c>
      <c r="AR63" s="171" t="s">
        <v>97</v>
      </c>
      <c r="AS63" s="171" t="s">
        <v>98</v>
      </c>
      <c r="AT63" s="171" t="s">
        <v>195</v>
      </c>
      <c r="AU63" s="171" t="s">
        <v>99</v>
      </c>
      <c r="AV63" s="171" t="s">
        <v>96</v>
      </c>
      <c r="AW63" s="173"/>
      <c r="AX63" s="118"/>
      <c r="AY63" s="106"/>
      <c r="AZ63" s="107" t="str">
        <f>IF(AZ62&lt;&gt;"",VLOOKUP(AZ62,#REF!,'[1]TKB SÁNG'!#REF!,0),"")</f>
        <v/>
      </c>
      <c r="BA63" s="106"/>
      <c r="BB63" s="91"/>
      <c r="BJ63" s="92"/>
    </row>
    <row r="64" spans="1:62" ht="18" customHeight="1" collapsed="1" thickTop="1">
      <c r="A64" s="120"/>
      <c r="B64" s="121"/>
      <c r="C64" s="121"/>
      <c r="D64" s="121"/>
      <c r="E64" s="122"/>
      <c r="F64" s="123"/>
      <c r="G64" s="123"/>
      <c r="H64" s="123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5"/>
      <c r="U64" s="124"/>
      <c r="V64" s="124"/>
      <c r="W64" s="124"/>
      <c r="X64" s="124"/>
      <c r="Y64" s="124"/>
      <c r="Z64" s="124"/>
      <c r="AA64" s="124"/>
      <c r="AB64" s="124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4"/>
      <c r="AN64" s="124"/>
      <c r="AO64" s="124"/>
      <c r="AP64" s="124"/>
      <c r="AQ64" s="124"/>
      <c r="AR64" s="124"/>
      <c r="AS64" s="124"/>
      <c r="AT64" s="124"/>
      <c r="AU64" s="124"/>
      <c r="AV64" s="124"/>
      <c r="AW64" s="124"/>
      <c r="AX64" s="126"/>
      <c r="AY64" s="127"/>
      <c r="AZ64" s="127"/>
      <c r="BA64" s="127"/>
      <c r="BB64" s="128"/>
      <c r="BJ64" s="92"/>
    </row>
    <row r="65" spans="1:62" s="96" customFormat="1" ht="20.25" hidden="1" customHeight="1">
      <c r="A65" s="129"/>
      <c r="B65" s="130"/>
      <c r="C65" s="130"/>
      <c r="D65" s="130"/>
      <c r="E65" s="131"/>
      <c r="F65" s="132" t="s">
        <v>20</v>
      </c>
      <c r="G65" s="133"/>
      <c r="H65" s="133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5"/>
      <c r="U65" s="134"/>
      <c r="V65" s="134"/>
      <c r="W65" s="134"/>
      <c r="X65" s="134"/>
      <c r="Y65" s="134"/>
      <c r="Z65" s="134"/>
      <c r="AA65" s="134"/>
      <c r="AB65" s="134"/>
      <c r="AC65" s="134"/>
      <c r="AD65" s="134"/>
      <c r="AE65" s="134"/>
      <c r="AF65" s="134"/>
      <c r="AG65" s="134"/>
      <c r="AH65" s="134"/>
      <c r="AI65" s="134"/>
      <c r="AJ65" s="135"/>
      <c r="AK65" s="135"/>
      <c r="AL65" s="134"/>
      <c r="AM65" s="134"/>
      <c r="AN65" s="134"/>
      <c r="AO65" s="134"/>
      <c r="AP65" s="134"/>
      <c r="AQ65" s="134"/>
      <c r="AR65" s="134"/>
      <c r="AS65" s="134"/>
      <c r="AT65" s="134"/>
      <c r="AU65" s="134"/>
      <c r="AV65" s="134"/>
      <c r="AW65" s="134"/>
      <c r="AX65" s="133"/>
      <c r="AY65" s="136"/>
      <c r="AZ65" s="136"/>
      <c r="BA65" s="136"/>
      <c r="BB65" s="131"/>
    </row>
    <row r="66" spans="1:62" ht="20.25" hidden="1" customHeight="1">
      <c r="A66" s="120"/>
      <c r="B66" s="137" t="s">
        <v>16</v>
      </c>
      <c r="C66" s="121"/>
      <c r="D66" s="121"/>
      <c r="E66" s="138">
        <f>COUNTIF(E4:E63,"GDCD")</f>
        <v>1</v>
      </c>
      <c r="F66" s="138">
        <f t="shared" ref="F66:AW66" si="0">COUNTIF(F4:F63,"GDCD")</f>
        <v>0</v>
      </c>
      <c r="G66" s="138">
        <f t="shared" si="0"/>
        <v>1</v>
      </c>
      <c r="H66" s="138">
        <f t="shared" si="0"/>
        <v>1</v>
      </c>
      <c r="I66" s="138">
        <f t="shared" si="0"/>
        <v>1</v>
      </c>
      <c r="J66" s="138">
        <f t="shared" si="0"/>
        <v>1</v>
      </c>
      <c r="K66" s="138">
        <f t="shared" si="0"/>
        <v>1</v>
      </c>
      <c r="L66" s="138">
        <f t="shared" si="0"/>
        <v>1</v>
      </c>
      <c r="M66" s="138">
        <f t="shared" si="0"/>
        <v>1</v>
      </c>
      <c r="N66" s="138">
        <f t="shared" si="0"/>
        <v>1</v>
      </c>
      <c r="O66" s="138"/>
      <c r="P66" s="138"/>
      <c r="Q66" s="138">
        <f t="shared" si="0"/>
        <v>1</v>
      </c>
      <c r="R66" s="138"/>
      <c r="S66" s="138">
        <f t="shared" si="0"/>
        <v>1</v>
      </c>
      <c r="T66" s="138">
        <f t="shared" si="0"/>
        <v>0</v>
      </c>
      <c r="U66" s="138">
        <f t="shared" si="0"/>
        <v>1</v>
      </c>
      <c r="V66" s="138">
        <f t="shared" si="0"/>
        <v>1</v>
      </c>
      <c r="W66" s="138">
        <f t="shared" si="0"/>
        <v>1</v>
      </c>
      <c r="X66" s="138"/>
      <c r="Y66" s="138"/>
      <c r="Z66" s="138"/>
      <c r="AA66" s="138"/>
      <c r="AB66" s="138">
        <f t="shared" si="0"/>
        <v>1</v>
      </c>
      <c r="AC66" s="138">
        <f t="shared" si="0"/>
        <v>1</v>
      </c>
      <c r="AD66" s="138">
        <f t="shared" si="0"/>
        <v>1</v>
      </c>
      <c r="AE66" s="138"/>
      <c r="AF66" s="138"/>
      <c r="AG66" s="138">
        <f t="shared" si="0"/>
        <v>0</v>
      </c>
      <c r="AH66" s="138"/>
      <c r="AI66" s="138">
        <f t="shared" si="0"/>
        <v>0</v>
      </c>
      <c r="AJ66" s="138">
        <f t="shared" si="0"/>
        <v>1</v>
      </c>
      <c r="AK66" s="138">
        <f t="shared" si="0"/>
        <v>1</v>
      </c>
      <c r="AL66" s="138">
        <f t="shared" si="0"/>
        <v>1</v>
      </c>
      <c r="AM66" s="138">
        <f t="shared" si="0"/>
        <v>1</v>
      </c>
      <c r="AN66" s="138">
        <f t="shared" si="0"/>
        <v>1</v>
      </c>
      <c r="AO66" s="138">
        <f t="shared" si="0"/>
        <v>1</v>
      </c>
      <c r="AP66" s="138">
        <f t="shared" si="0"/>
        <v>1</v>
      </c>
      <c r="AQ66" s="138">
        <f t="shared" si="0"/>
        <v>1</v>
      </c>
      <c r="AR66" s="138">
        <f t="shared" si="0"/>
        <v>1</v>
      </c>
      <c r="AS66" s="138">
        <f t="shared" si="0"/>
        <v>1</v>
      </c>
      <c r="AT66" s="138">
        <f t="shared" si="0"/>
        <v>1</v>
      </c>
      <c r="AU66" s="138"/>
      <c r="AV66" s="138">
        <f t="shared" si="0"/>
        <v>1</v>
      </c>
      <c r="AW66" s="138">
        <f t="shared" si="0"/>
        <v>0</v>
      </c>
      <c r="AX66" s="138">
        <f>COUNTIF(AX4:AX63,"GDCD")</f>
        <v>0</v>
      </c>
      <c r="AY66" s="121">
        <f>COUNTIF(AY15:AY63,"GDCD")</f>
        <v>0</v>
      </c>
      <c r="AZ66" s="121">
        <f>COUNTIF(AZ15:AZ63,"GDCD")</f>
        <v>0</v>
      </c>
      <c r="BA66" s="121">
        <f>COUNTIF(BA15:BA63,"GDCD")</f>
        <v>0</v>
      </c>
      <c r="BB66" s="128"/>
      <c r="BJ66" s="92"/>
    </row>
    <row r="67" spans="1:62" ht="20.25" hidden="1" customHeight="1">
      <c r="A67" s="120"/>
      <c r="B67" s="139" t="s">
        <v>8</v>
      </c>
      <c r="C67" s="121"/>
      <c r="D67" s="121"/>
      <c r="E67" s="140">
        <f>COUNTIF(E4:E63,"TOÁN")</f>
        <v>1</v>
      </c>
      <c r="F67" s="140">
        <f t="shared" ref="F67:AW67" si="1">COUNTIF(F4:F63,"TOÁN")</f>
        <v>1</v>
      </c>
      <c r="G67" s="140">
        <f t="shared" si="1"/>
        <v>1</v>
      </c>
      <c r="H67" s="140">
        <f t="shared" si="1"/>
        <v>1</v>
      </c>
      <c r="I67" s="140">
        <f t="shared" si="1"/>
        <v>1</v>
      </c>
      <c r="J67" s="140">
        <f t="shared" si="1"/>
        <v>2</v>
      </c>
      <c r="K67" s="140">
        <f t="shared" si="1"/>
        <v>0</v>
      </c>
      <c r="L67" s="140">
        <f t="shared" si="1"/>
        <v>1</v>
      </c>
      <c r="M67" s="140">
        <f t="shared" si="1"/>
        <v>1</v>
      </c>
      <c r="N67" s="140">
        <f t="shared" si="1"/>
        <v>1</v>
      </c>
      <c r="O67" s="140"/>
      <c r="P67" s="140"/>
      <c r="Q67" s="140">
        <f t="shared" si="1"/>
        <v>0</v>
      </c>
      <c r="R67" s="140"/>
      <c r="S67" s="140">
        <f t="shared" si="1"/>
        <v>1</v>
      </c>
      <c r="T67" s="140">
        <f t="shared" si="1"/>
        <v>0</v>
      </c>
      <c r="U67" s="140">
        <f t="shared" si="1"/>
        <v>0</v>
      </c>
      <c r="V67" s="140">
        <f t="shared" si="1"/>
        <v>2</v>
      </c>
      <c r="W67" s="140">
        <f t="shared" si="1"/>
        <v>1</v>
      </c>
      <c r="X67" s="140"/>
      <c r="Y67" s="140"/>
      <c r="Z67" s="140"/>
      <c r="AA67" s="140"/>
      <c r="AB67" s="140">
        <f t="shared" si="1"/>
        <v>1</v>
      </c>
      <c r="AC67" s="140">
        <f t="shared" si="1"/>
        <v>1</v>
      </c>
      <c r="AD67" s="140">
        <f t="shared" si="1"/>
        <v>0</v>
      </c>
      <c r="AE67" s="140"/>
      <c r="AF67" s="140"/>
      <c r="AG67" s="140">
        <f>COUNTIF(AG4:AG63,"TOÁN")</f>
        <v>0</v>
      </c>
      <c r="AH67" s="140"/>
      <c r="AI67" s="140">
        <f>COUNTIF(AI4:AI63,"TOÁN")</f>
        <v>0</v>
      </c>
      <c r="AJ67" s="140">
        <f>COUNTIF(AJ4:AJ63,"TOÁN")</f>
        <v>4</v>
      </c>
      <c r="AK67" s="140">
        <f>COUNTIF(AK4:AK63,"TOÁN")</f>
        <v>4</v>
      </c>
      <c r="AL67" s="140">
        <f t="shared" si="1"/>
        <v>4</v>
      </c>
      <c r="AM67" s="140">
        <f t="shared" si="1"/>
        <v>4</v>
      </c>
      <c r="AN67" s="140">
        <f t="shared" si="1"/>
        <v>4</v>
      </c>
      <c r="AO67" s="140">
        <f t="shared" si="1"/>
        <v>4</v>
      </c>
      <c r="AP67" s="140">
        <f t="shared" si="1"/>
        <v>4</v>
      </c>
      <c r="AQ67" s="140">
        <f t="shared" si="1"/>
        <v>3</v>
      </c>
      <c r="AR67" s="140">
        <f t="shared" si="1"/>
        <v>4</v>
      </c>
      <c r="AS67" s="140">
        <f t="shared" si="1"/>
        <v>4</v>
      </c>
      <c r="AT67" s="140">
        <f t="shared" si="1"/>
        <v>4</v>
      </c>
      <c r="AU67" s="140"/>
      <c r="AV67" s="140">
        <f t="shared" si="1"/>
        <v>4</v>
      </c>
      <c r="AW67" s="140">
        <f t="shared" si="1"/>
        <v>0</v>
      </c>
      <c r="AX67" s="140">
        <f>COUNTIF(AX4:AX63,"TOÁN")</f>
        <v>0</v>
      </c>
      <c r="AY67" s="79"/>
      <c r="AZ67" s="79"/>
      <c r="BA67" s="79"/>
      <c r="BB67" s="128"/>
      <c r="BJ67" s="92"/>
    </row>
    <row r="68" spans="1:62" ht="20.25" hidden="1" customHeight="1">
      <c r="A68" s="120"/>
      <c r="B68" s="139" t="s">
        <v>13</v>
      </c>
      <c r="C68" s="121"/>
      <c r="D68" s="121"/>
      <c r="E68" s="140">
        <f>COUNTIF(E4:E64,"VĂN")</f>
        <v>0</v>
      </c>
      <c r="F68" s="140">
        <f t="shared" ref="F68:AW68" si="2">COUNTIF(F4:F64,"VĂN")</f>
        <v>0</v>
      </c>
      <c r="G68" s="140">
        <f t="shared" si="2"/>
        <v>0</v>
      </c>
      <c r="H68" s="140">
        <f t="shared" si="2"/>
        <v>0</v>
      </c>
      <c r="I68" s="140">
        <f t="shared" si="2"/>
        <v>0</v>
      </c>
      <c r="J68" s="140">
        <f t="shared" si="2"/>
        <v>0</v>
      </c>
      <c r="K68" s="140">
        <f t="shared" si="2"/>
        <v>0</v>
      </c>
      <c r="L68" s="140">
        <f t="shared" si="2"/>
        <v>0</v>
      </c>
      <c r="M68" s="140">
        <f t="shared" si="2"/>
        <v>0</v>
      </c>
      <c r="N68" s="140">
        <f t="shared" si="2"/>
        <v>0</v>
      </c>
      <c r="O68" s="140"/>
      <c r="P68" s="140"/>
      <c r="Q68" s="140">
        <f t="shared" si="2"/>
        <v>0</v>
      </c>
      <c r="R68" s="140"/>
      <c r="S68" s="140">
        <f t="shared" si="2"/>
        <v>0</v>
      </c>
      <c r="T68" s="140">
        <f t="shared" si="2"/>
        <v>0</v>
      </c>
      <c r="U68" s="140">
        <f t="shared" si="2"/>
        <v>0</v>
      </c>
      <c r="V68" s="140">
        <f t="shared" si="2"/>
        <v>0</v>
      </c>
      <c r="W68" s="140">
        <f t="shared" si="2"/>
        <v>0</v>
      </c>
      <c r="X68" s="140"/>
      <c r="Y68" s="140"/>
      <c r="Z68" s="140"/>
      <c r="AA68" s="140"/>
      <c r="AB68" s="140">
        <f t="shared" si="2"/>
        <v>0</v>
      </c>
      <c r="AC68" s="140">
        <f t="shared" si="2"/>
        <v>0</v>
      </c>
      <c r="AD68" s="140">
        <f t="shared" si="2"/>
        <v>0</v>
      </c>
      <c r="AE68" s="140"/>
      <c r="AF68" s="140"/>
      <c r="AG68" s="140">
        <f>COUNTIF(AG4:AG64,"VĂN")</f>
        <v>0</v>
      </c>
      <c r="AH68" s="140"/>
      <c r="AI68" s="140">
        <f>COUNTIF(AI4:AI64,"VĂN")</f>
        <v>0</v>
      </c>
      <c r="AJ68" s="140">
        <f>COUNTIF(AJ4:AJ64,"VĂN")</f>
        <v>0</v>
      </c>
      <c r="AK68" s="140">
        <f>COUNTIF(AK4:AK64,"VĂN")</f>
        <v>0</v>
      </c>
      <c r="AL68" s="140">
        <f t="shared" si="2"/>
        <v>0</v>
      </c>
      <c r="AM68" s="140">
        <f t="shared" si="2"/>
        <v>0</v>
      </c>
      <c r="AN68" s="140">
        <f t="shared" si="2"/>
        <v>0</v>
      </c>
      <c r="AO68" s="140">
        <f t="shared" si="2"/>
        <v>0</v>
      </c>
      <c r="AP68" s="140">
        <f t="shared" si="2"/>
        <v>0</v>
      </c>
      <c r="AQ68" s="140">
        <f t="shared" si="2"/>
        <v>0</v>
      </c>
      <c r="AR68" s="140">
        <f t="shared" si="2"/>
        <v>0</v>
      </c>
      <c r="AS68" s="140">
        <f t="shared" si="2"/>
        <v>0</v>
      </c>
      <c r="AT68" s="140">
        <f t="shared" si="2"/>
        <v>0</v>
      </c>
      <c r="AU68" s="140"/>
      <c r="AV68" s="140">
        <f t="shared" si="2"/>
        <v>0</v>
      </c>
      <c r="AW68" s="140">
        <f t="shared" si="2"/>
        <v>0</v>
      </c>
      <c r="AX68" s="140">
        <f>COUNTIF(AX4:AX64,"VĂN")</f>
        <v>0</v>
      </c>
      <c r="AY68" s="79"/>
      <c r="AZ68" s="79"/>
      <c r="BA68" s="79"/>
      <c r="BB68" s="128"/>
      <c r="BJ68" s="92"/>
    </row>
    <row r="69" spans="1:62" ht="20.25" hidden="1" customHeight="1">
      <c r="A69" s="120"/>
      <c r="B69" s="139" t="s">
        <v>14</v>
      </c>
      <c r="C69" s="121"/>
      <c r="D69" s="121"/>
      <c r="E69" s="140">
        <f>COUNTIF(E4:E65,"ANH")</f>
        <v>0</v>
      </c>
      <c r="F69" s="140">
        <f t="shared" ref="F69:AW69" si="3">COUNTIF(F4:F65,"ANH")</f>
        <v>0</v>
      </c>
      <c r="G69" s="140">
        <f t="shared" si="3"/>
        <v>0</v>
      </c>
      <c r="H69" s="140">
        <f t="shared" si="3"/>
        <v>0</v>
      </c>
      <c r="I69" s="140">
        <f t="shared" si="3"/>
        <v>0</v>
      </c>
      <c r="J69" s="140">
        <f t="shared" si="3"/>
        <v>0</v>
      </c>
      <c r="K69" s="140">
        <f t="shared" si="3"/>
        <v>0</v>
      </c>
      <c r="L69" s="140">
        <f t="shared" si="3"/>
        <v>0</v>
      </c>
      <c r="M69" s="140">
        <f t="shared" si="3"/>
        <v>0</v>
      </c>
      <c r="N69" s="140">
        <f t="shared" si="3"/>
        <v>0</v>
      </c>
      <c r="O69" s="140"/>
      <c r="P69" s="140"/>
      <c r="Q69" s="140">
        <f t="shared" si="3"/>
        <v>0</v>
      </c>
      <c r="R69" s="140"/>
      <c r="S69" s="140">
        <f t="shared" si="3"/>
        <v>0</v>
      </c>
      <c r="T69" s="140">
        <f t="shared" si="3"/>
        <v>0</v>
      </c>
      <c r="U69" s="140">
        <f t="shared" si="3"/>
        <v>0</v>
      </c>
      <c r="V69" s="140">
        <f t="shared" si="3"/>
        <v>0</v>
      </c>
      <c r="W69" s="140">
        <f t="shared" si="3"/>
        <v>0</v>
      </c>
      <c r="X69" s="140"/>
      <c r="Y69" s="140"/>
      <c r="Z69" s="140"/>
      <c r="AA69" s="140"/>
      <c r="AB69" s="140">
        <f t="shared" si="3"/>
        <v>0</v>
      </c>
      <c r="AC69" s="140">
        <f t="shared" si="3"/>
        <v>0</v>
      </c>
      <c r="AD69" s="140">
        <f t="shared" si="3"/>
        <v>0</v>
      </c>
      <c r="AE69" s="140"/>
      <c r="AF69" s="140"/>
      <c r="AG69" s="140">
        <f>COUNTIF(AG4:AG65,"ANH")</f>
        <v>0</v>
      </c>
      <c r="AH69" s="140"/>
      <c r="AI69" s="140">
        <f>COUNTIF(AI4:AI65,"ANH")</f>
        <v>0</v>
      </c>
      <c r="AJ69" s="140">
        <f>COUNTIF(AJ4:AJ65,"ANH")</f>
        <v>0</v>
      </c>
      <c r="AK69" s="140">
        <f>COUNTIF(AK4:AK65,"ANH")</f>
        <v>0</v>
      </c>
      <c r="AL69" s="140">
        <f t="shared" si="3"/>
        <v>0</v>
      </c>
      <c r="AM69" s="140">
        <f t="shared" si="3"/>
        <v>0</v>
      </c>
      <c r="AN69" s="140">
        <f t="shared" si="3"/>
        <v>0</v>
      </c>
      <c r="AO69" s="140">
        <f t="shared" si="3"/>
        <v>0</v>
      </c>
      <c r="AP69" s="140">
        <f t="shared" si="3"/>
        <v>0</v>
      </c>
      <c r="AQ69" s="140">
        <f t="shared" si="3"/>
        <v>0</v>
      </c>
      <c r="AR69" s="140">
        <f t="shared" si="3"/>
        <v>0</v>
      </c>
      <c r="AS69" s="140">
        <f t="shared" si="3"/>
        <v>0</v>
      </c>
      <c r="AT69" s="140">
        <f t="shared" si="3"/>
        <v>0</v>
      </c>
      <c r="AU69" s="140"/>
      <c r="AV69" s="140">
        <f t="shared" si="3"/>
        <v>0</v>
      </c>
      <c r="AW69" s="140">
        <f t="shared" si="3"/>
        <v>0</v>
      </c>
      <c r="AX69" s="140">
        <f>COUNTIF(AX4:AX65,"ANH")</f>
        <v>0</v>
      </c>
      <c r="AY69" s="79"/>
      <c r="AZ69" s="79"/>
      <c r="BA69" s="79"/>
      <c r="BB69" s="128"/>
      <c r="BJ69" s="92"/>
    </row>
    <row r="70" spans="1:62" ht="20.25" hidden="1" customHeight="1">
      <c r="A70" s="120"/>
      <c r="B70" s="139" t="s">
        <v>21</v>
      </c>
      <c r="C70" s="121"/>
      <c r="D70" s="121"/>
      <c r="E70" s="140">
        <f>COUNTIF(E4:E64,"LÍ")</f>
        <v>0</v>
      </c>
      <c r="F70" s="140">
        <f t="shared" ref="F70:AW70" si="4">COUNTIF(F4:F64,"LÍ")</f>
        <v>0</v>
      </c>
      <c r="G70" s="140">
        <f t="shared" si="4"/>
        <v>0</v>
      </c>
      <c r="H70" s="140">
        <f t="shared" si="4"/>
        <v>0</v>
      </c>
      <c r="I70" s="140">
        <f t="shared" si="4"/>
        <v>0</v>
      </c>
      <c r="J70" s="140">
        <f t="shared" si="4"/>
        <v>0</v>
      </c>
      <c r="K70" s="140">
        <f t="shared" si="4"/>
        <v>0</v>
      </c>
      <c r="L70" s="140">
        <f t="shared" si="4"/>
        <v>0</v>
      </c>
      <c r="M70" s="140">
        <f t="shared" si="4"/>
        <v>0</v>
      </c>
      <c r="N70" s="140">
        <f t="shared" si="4"/>
        <v>0</v>
      </c>
      <c r="O70" s="140"/>
      <c r="P70" s="140"/>
      <c r="Q70" s="140">
        <f t="shared" si="4"/>
        <v>0</v>
      </c>
      <c r="R70" s="140"/>
      <c r="S70" s="140">
        <f t="shared" si="4"/>
        <v>0</v>
      </c>
      <c r="T70" s="140">
        <f t="shared" si="4"/>
        <v>0</v>
      </c>
      <c r="U70" s="140">
        <f t="shared" si="4"/>
        <v>0</v>
      </c>
      <c r="V70" s="140">
        <f t="shared" si="4"/>
        <v>0</v>
      </c>
      <c r="W70" s="140">
        <f t="shared" si="4"/>
        <v>0</v>
      </c>
      <c r="X70" s="140"/>
      <c r="Y70" s="140"/>
      <c r="Z70" s="140"/>
      <c r="AA70" s="140"/>
      <c r="AB70" s="140">
        <f t="shared" si="4"/>
        <v>0</v>
      </c>
      <c r="AC70" s="140">
        <f t="shared" si="4"/>
        <v>0</v>
      </c>
      <c r="AD70" s="140">
        <f t="shared" si="4"/>
        <v>0</v>
      </c>
      <c r="AE70" s="140"/>
      <c r="AF70" s="140"/>
      <c r="AG70" s="140">
        <f t="shared" si="4"/>
        <v>0</v>
      </c>
      <c r="AH70" s="140"/>
      <c r="AI70" s="140">
        <f t="shared" si="4"/>
        <v>0</v>
      </c>
      <c r="AJ70" s="140">
        <f t="shared" si="4"/>
        <v>0</v>
      </c>
      <c r="AK70" s="140">
        <f t="shared" si="4"/>
        <v>0</v>
      </c>
      <c r="AL70" s="140">
        <f t="shared" si="4"/>
        <v>0</v>
      </c>
      <c r="AM70" s="140">
        <f t="shared" si="4"/>
        <v>0</v>
      </c>
      <c r="AN70" s="140">
        <f t="shared" si="4"/>
        <v>0</v>
      </c>
      <c r="AO70" s="140">
        <f t="shared" si="4"/>
        <v>0</v>
      </c>
      <c r="AP70" s="140">
        <f t="shared" si="4"/>
        <v>0</v>
      </c>
      <c r="AQ70" s="140">
        <f t="shared" si="4"/>
        <v>0</v>
      </c>
      <c r="AR70" s="140">
        <f t="shared" si="4"/>
        <v>0</v>
      </c>
      <c r="AS70" s="140">
        <f t="shared" si="4"/>
        <v>0</v>
      </c>
      <c r="AT70" s="140">
        <f t="shared" si="4"/>
        <v>0</v>
      </c>
      <c r="AU70" s="140"/>
      <c r="AV70" s="140">
        <f t="shared" si="4"/>
        <v>0</v>
      </c>
      <c r="AW70" s="140">
        <f t="shared" si="4"/>
        <v>0</v>
      </c>
      <c r="AX70" s="140">
        <f>COUNTIF(AX4:AX64,"LÍ")</f>
        <v>0</v>
      </c>
      <c r="AY70" s="79"/>
      <c r="AZ70" s="79"/>
      <c r="BA70" s="79"/>
      <c r="BB70" s="128"/>
      <c r="BJ70" s="92"/>
    </row>
    <row r="71" spans="1:62" ht="20.25" hidden="1" customHeight="1">
      <c r="A71" s="120"/>
      <c r="B71" s="139" t="s">
        <v>9</v>
      </c>
      <c r="C71" s="121"/>
      <c r="D71" s="121"/>
      <c r="E71" s="140">
        <f>COUNTIF(E4:E64,"HÓA")</f>
        <v>0</v>
      </c>
      <c r="F71" s="140">
        <f t="shared" ref="F71:AW71" si="5">COUNTIF(F4:F64,"HÓA")</f>
        <v>0</v>
      </c>
      <c r="G71" s="140">
        <f t="shared" si="5"/>
        <v>0</v>
      </c>
      <c r="H71" s="140">
        <f t="shared" si="5"/>
        <v>0</v>
      </c>
      <c r="I71" s="140">
        <f t="shared" si="5"/>
        <v>0</v>
      </c>
      <c r="J71" s="140">
        <f t="shared" si="5"/>
        <v>0</v>
      </c>
      <c r="K71" s="140">
        <f t="shared" si="5"/>
        <v>0</v>
      </c>
      <c r="L71" s="140">
        <f t="shared" si="5"/>
        <v>0</v>
      </c>
      <c r="M71" s="140">
        <f t="shared" si="5"/>
        <v>0</v>
      </c>
      <c r="N71" s="140">
        <f t="shared" si="5"/>
        <v>0</v>
      </c>
      <c r="O71" s="140"/>
      <c r="P71" s="140"/>
      <c r="Q71" s="140">
        <f t="shared" si="5"/>
        <v>0</v>
      </c>
      <c r="R71" s="140"/>
      <c r="S71" s="140">
        <f t="shared" si="5"/>
        <v>0</v>
      </c>
      <c r="T71" s="140">
        <f t="shared" si="5"/>
        <v>0</v>
      </c>
      <c r="U71" s="140">
        <f t="shared" si="5"/>
        <v>0</v>
      </c>
      <c r="V71" s="140">
        <f t="shared" si="5"/>
        <v>0</v>
      </c>
      <c r="W71" s="140">
        <f t="shared" si="5"/>
        <v>0</v>
      </c>
      <c r="X71" s="140"/>
      <c r="Y71" s="140"/>
      <c r="Z71" s="140"/>
      <c r="AA71" s="140"/>
      <c r="AB71" s="140">
        <f t="shared" si="5"/>
        <v>0</v>
      </c>
      <c r="AC71" s="140">
        <f t="shared" si="5"/>
        <v>0</v>
      </c>
      <c r="AD71" s="140">
        <f t="shared" si="5"/>
        <v>0</v>
      </c>
      <c r="AE71" s="140"/>
      <c r="AF71" s="140"/>
      <c r="AG71" s="140">
        <f>COUNTIF(AG4:AG64,"HÓA")</f>
        <v>0</v>
      </c>
      <c r="AH71" s="140"/>
      <c r="AI71" s="140">
        <f>COUNTIF(AI4:AI64,"HÓA")</f>
        <v>0</v>
      </c>
      <c r="AJ71" s="140">
        <f>COUNTIF(AJ4:AJ64,"HÓA")</f>
        <v>0</v>
      </c>
      <c r="AK71" s="140">
        <f>COUNTIF(AK4:AK64,"HÓA")</f>
        <v>0</v>
      </c>
      <c r="AL71" s="140">
        <f t="shared" si="5"/>
        <v>0</v>
      </c>
      <c r="AM71" s="140">
        <f t="shared" si="5"/>
        <v>0</v>
      </c>
      <c r="AN71" s="140">
        <f t="shared" si="5"/>
        <v>0</v>
      </c>
      <c r="AO71" s="140">
        <f t="shared" si="5"/>
        <v>0</v>
      </c>
      <c r="AP71" s="140">
        <f t="shared" si="5"/>
        <v>0</v>
      </c>
      <c r="AQ71" s="140">
        <f t="shared" si="5"/>
        <v>0</v>
      </c>
      <c r="AR71" s="140">
        <f t="shared" si="5"/>
        <v>0</v>
      </c>
      <c r="AS71" s="140">
        <f t="shared" si="5"/>
        <v>0</v>
      </c>
      <c r="AT71" s="140">
        <f t="shared" si="5"/>
        <v>0</v>
      </c>
      <c r="AU71" s="140"/>
      <c r="AV71" s="140">
        <f t="shared" si="5"/>
        <v>0</v>
      </c>
      <c r="AW71" s="140">
        <f t="shared" si="5"/>
        <v>0</v>
      </c>
      <c r="AX71" s="140">
        <f>COUNTIF(AX4:AX64,"HÓA")</f>
        <v>0</v>
      </c>
      <c r="AY71" s="79"/>
      <c r="AZ71" s="79"/>
      <c r="BA71" s="79"/>
      <c r="BB71" s="128"/>
      <c r="BJ71" s="92"/>
    </row>
    <row r="72" spans="1:62" ht="20.25" hidden="1" customHeight="1">
      <c r="A72" s="120"/>
      <c r="B72" s="139" t="s">
        <v>10</v>
      </c>
      <c r="C72" s="121"/>
      <c r="D72" s="121"/>
      <c r="E72" s="140">
        <f>COUNTIF(E4:E64,"SINH")</f>
        <v>0</v>
      </c>
      <c r="F72" s="140">
        <f t="shared" ref="F72:AW72" si="6">COUNTIF(F4:F64,"SINH")</f>
        <v>0</v>
      </c>
      <c r="G72" s="140">
        <f t="shared" si="6"/>
        <v>0</v>
      </c>
      <c r="H72" s="140">
        <f t="shared" si="6"/>
        <v>0</v>
      </c>
      <c r="I72" s="140">
        <f t="shared" si="6"/>
        <v>0</v>
      </c>
      <c r="J72" s="140">
        <f t="shared" si="6"/>
        <v>0</v>
      </c>
      <c r="K72" s="140">
        <f t="shared" si="6"/>
        <v>0</v>
      </c>
      <c r="L72" s="140">
        <f t="shared" si="6"/>
        <v>0</v>
      </c>
      <c r="M72" s="140">
        <f t="shared" si="6"/>
        <v>0</v>
      </c>
      <c r="N72" s="140">
        <f t="shared" si="6"/>
        <v>0</v>
      </c>
      <c r="O72" s="140"/>
      <c r="P72" s="140"/>
      <c r="Q72" s="140">
        <f t="shared" si="6"/>
        <v>0</v>
      </c>
      <c r="R72" s="140"/>
      <c r="S72" s="140">
        <f t="shared" si="6"/>
        <v>0</v>
      </c>
      <c r="T72" s="140">
        <f t="shared" si="6"/>
        <v>0</v>
      </c>
      <c r="U72" s="140">
        <f t="shared" si="6"/>
        <v>0</v>
      </c>
      <c r="V72" s="140">
        <f t="shared" si="6"/>
        <v>0</v>
      </c>
      <c r="W72" s="140">
        <f t="shared" si="6"/>
        <v>0</v>
      </c>
      <c r="X72" s="140"/>
      <c r="Y72" s="140"/>
      <c r="Z72" s="140"/>
      <c r="AA72" s="140"/>
      <c r="AB72" s="140">
        <f t="shared" si="6"/>
        <v>0</v>
      </c>
      <c r="AC72" s="140">
        <f t="shared" si="6"/>
        <v>0</v>
      </c>
      <c r="AD72" s="140">
        <f t="shared" si="6"/>
        <v>0</v>
      </c>
      <c r="AE72" s="140"/>
      <c r="AF72" s="140"/>
      <c r="AG72" s="140">
        <f>COUNTIF(AG4:AG64,"SINH")</f>
        <v>0</v>
      </c>
      <c r="AH72" s="140"/>
      <c r="AI72" s="140">
        <f>COUNTIF(AI4:AI64,"SINH")</f>
        <v>0</v>
      </c>
      <c r="AJ72" s="140">
        <f>COUNTIF(AJ4:AJ64,"SINH")</f>
        <v>0</v>
      </c>
      <c r="AK72" s="140">
        <f>COUNTIF(AK4:AK64,"SINH")</f>
        <v>0</v>
      </c>
      <c r="AL72" s="140">
        <f t="shared" si="6"/>
        <v>0</v>
      </c>
      <c r="AM72" s="140">
        <f t="shared" si="6"/>
        <v>0</v>
      </c>
      <c r="AN72" s="140">
        <f t="shared" si="6"/>
        <v>0</v>
      </c>
      <c r="AO72" s="140">
        <f t="shared" si="6"/>
        <v>0</v>
      </c>
      <c r="AP72" s="140">
        <f t="shared" si="6"/>
        <v>0</v>
      </c>
      <c r="AQ72" s="140">
        <f t="shared" si="6"/>
        <v>0</v>
      </c>
      <c r="AR72" s="140">
        <f t="shared" si="6"/>
        <v>0</v>
      </c>
      <c r="AS72" s="140">
        <f t="shared" si="6"/>
        <v>0</v>
      </c>
      <c r="AT72" s="140">
        <f t="shared" si="6"/>
        <v>0</v>
      </c>
      <c r="AU72" s="140"/>
      <c r="AV72" s="140">
        <f t="shared" si="6"/>
        <v>0</v>
      </c>
      <c r="AW72" s="140">
        <f t="shared" si="6"/>
        <v>0</v>
      </c>
      <c r="AX72" s="140">
        <f>COUNTIF(AX4:AX64,"SINH")</f>
        <v>0</v>
      </c>
      <c r="AY72" s="79"/>
      <c r="AZ72" s="79"/>
      <c r="BA72" s="79"/>
      <c r="BB72" s="128"/>
      <c r="BJ72" s="92"/>
    </row>
    <row r="73" spans="1:62" ht="20.25" hidden="1" customHeight="1">
      <c r="A73" s="120"/>
      <c r="B73" s="139" t="s">
        <v>12</v>
      </c>
      <c r="C73" s="121"/>
      <c r="D73" s="121"/>
      <c r="E73" s="140">
        <f>COUNTIF(E4:E64,"SỬ")</f>
        <v>0</v>
      </c>
      <c r="F73" s="140">
        <f t="shared" ref="F73:AW73" si="7">COUNTIF(F4:F64,"SỬ")</f>
        <v>0</v>
      </c>
      <c r="G73" s="140">
        <f t="shared" si="7"/>
        <v>0</v>
      </c>
      <c r="H73" s="140">
        <f t="shared" si="7"/>
        <v>0</v>
      </c>
      <c r="I73" s="140">
        <f t="shared" si="7"/>
        <v>0</v>
      </c>
      <c r="J73" s="140">
        <f t="shared" si="7"/>
        <v>0</v>
      </c>
      <c r="K73" s="140">
        <f t="shared" si="7"/>
        <v>0</v>
      </c>
      <c r="L73" s="140">
        <f t="shared" si="7"/>
        <v>0</v>
      </c>
      <c r="M73" s="140">
        <f t="shared" si="7"/>
        <v>0</v>
      </c>
      <c r="N73" s="140">
        <f t="shared" si="7"/>
        <v>0</v>
      </c>
      <c r="O73" s="140"/>
      <c r="P73" s="140"/>
      <c r="Q73" s="140">
        <f t="shared" si="7"/>
        <v>0</v>
      </c>
      <c r="R73" s="140"/>
      <c r="S73" s="140">
        <f t="shared" si="7"/>
        <v>0</v>
      </c>
      <c r="T73" s="140">
        <f t="shared" si="7"/>
        <v>0</v>
      </c>
      <c r="U73" s="140">
        <f t="shared" si="7"/>
        <v>0</v>
      </c>
      <c r="V73" s="140">
        <f t="shared" si="7"/>
        <v>0</v>
      </c>
      <c r="W73" s="140">
        <f t="shared" si="7"/>
        <v>0</v>
      </c>
      <c r="X73" s="140"/>
      <c r="Y73" s="140"/>
      <c r="Z73" s="140"/>
      <c r="AA73" s="140"/>
      <c r="AB73" s="140">
        <f t="shared" si="7"/>
        <v>0</v>
      </c>
      <c r="AC73" s="140">
        <f t="shared" si="7"/>
        <v>0</v>
      </c>
      <c r="AD73" s="140">
        <f t="shared" si="7"/>
        <v>0</v>
      </c>
      <c r="AE73" s="140"/>
      <c r="AF73" s="140"/>
      <c r="AG73" s="140">
        <f>COUNTIF(AG4:AG64,"SỬ")</f>
        <v>0</v>
      </c>
      <c r="AH73" s="140"/>
      <c r="AI73" s="140">
        <f>COUNTIF(AI4:AI64,"SỬ")</f>
        <v>0</v>
      </c>
      <c r="AJ73" s="140">
        <f>COUNTIF(AJ4:AJ64,"SỬ")</f>
        <v>0</v>
      </c>
      <c r="AK73" s="140">
        <f>COUNTIF(AK4:AK64,"SỬ")</f>
        <v>0</v>
      </c>
      <c r="AL73" s="140">
        <f t="shared" si="7"/>
        <v>0</v>
      </c>
      <c r="AM73" s="140">
        <f>COUNTIF(AM4:AM64,"SỬ")</f>
        <v>0</v>
      </c>
      <c r="AN73" s="140">
        <f t="shared" si="7"/>
        <v>0</v>
      </c>
      <c r="AO73" s="140">
        <f t="shared" si="7"/>
        <v>0</v>
      </c>
      <c r="AP73" s="140">
        <f t="shared" si="7"/>
        <v>0</v>
      </c>
      <c r="AQ73" s="140">
        <f t="shared" si="7"/>
        <v>0</v>
      </c>
      <c r="AR73" s="140">
        <f t="shared" si="7"/>
        <v>0</v>
      </c>
      <c r="AS73" s="140">
        <f t="shared" si="7"/>
        <v>0</v>
      </c>
      <c r="AT73" s="140">
        <f t="shared" si="7"/>
        <v>0</v>
      </c>
      <c r="AU73" s="140"/>
      <c r="AV73" s="140">
        <f t="shared" si="7"/>
        <v>0</v>
      </c>
      <c r="AW73" s="140">
        <f t="shared" si="7"/>
        <v>0</v>
      </c>
      <c r="AX73" s="140">
        <f>COUNTIF(AX4:AX64,"SỬ")</f>
        <v>0</v>
      </c>
      <c r="AY73" s="79"/>
      <c r="AZ73" s="79"/>
      <c r="BA73" s="79"/>
      <c r="BB73" s="128"/>
      <c r="BJ73" s="92"/>
    </row>
    <row r="74" spans="1:62" ht="20.25" hidden="1" customHeight="1">
      <c r="A74" s="120"/>
      <c r="B74" s="139" t="s">
        <v>15</v>
      </c>
      <c r="C74" s="121"/>
      <c r="D74" s="121"/>
      <c r="E74" s="140">
        <f>COUNTIF(E4:E64,"ĐỊA")</f>
        <v>0</v>
      </c>
      <c r="F74" s="140">
        <f t="shared" ref="F74:AW74" si="8">COUNTIF(F4:F64,"ĐỊA")</f>
        <v>0</v>
      </c>
      <c r="G74" s="140">
        <f t="shared" si="8"/>
        <v>0</v>
      </c>
      <c r="H74" s="140">
        <f t="shared" si="8"/>
        <v>0</v>
      </c>
      <c r="I74" s="140">
        <f t="shared" si="8"/>
        <v>0</v>
      </c>
      <c r="J74" s="140">
        <f t="shared" si="8"/>
        <v>0</v>
      </c>
      <c r="K74" s="140">
        <f t="shared" si="8"/>
        <v>0</v>
      </c>
      <c r="L74" s="140">
        <f t="shared" si="8"/>
        <v>0</v>
      </c>
      <c r="M74" s="140">
        <f t="shared" si="8"/>
        <v>0</v>
      </c>
      <c r="N74" s="140">
        <f t="shared" si="8"/>
        <v>0</v>
      </c>
      <c r="O74" s="140"/>
      <c r="P74" s="140"/>
      <c r="Q74" s="140">
        <f t="shared" si="8"/>
        <v>0</v>
      </c>
      <c r="R74" s="140"/>
      <c r="S74" s="140">
        <f t="shared" si="8"/>
        <v>0</v>
      </c>
      <c r="T74" s="140">
        <f t="shared" si="8"/>
        <v>0</v>
      </c>
      <c r="U74" s="140">
        <f t="shared" si="8"/>
        <v>0</v>
      </c>
      <c r="V74" s="140">
        <f t="shared" si="8"/>
        <v>0</v>
      </c>
      <c r="W74" s="140">
        <f t="shared" si="8"/>
        <v>0</v>
      </c>
      <c r="X74" s="140"/>
      <c r="Y74" s="140"/>
      <c r="Z74" s="140"/>
      <c r="AA74" s="140"/>
      <c r="AB74" s="140">
        <f t="shared" si="8"/>
        <v>0</v>
      </c>
      <c r="AC74" s="140">
        <f t="shared" si="8"/>
        <v>0</v>
      </c>
      <c r="AD74" s="140">
        <f t="shared" si="8"/>
        <v>0</v>
      </c>
      <c r="AE74" s="140"/>
      <c r="AF74" s="140"/>
      <c r="AG74" s="140">
        <f>COUNTIF(AG4:AG64,"ĐỊA")</f>
        <v>0</v>
      </c>
      <c r="AH74" s="140"/>
      <c r="AI74" s="140">
        <f>COUNTIF(AI4:AI64,"ĐỊA")</f>
        <v>0</v>
      </c>
      <c r="AJ74" s="140">
        <f>COUNTIF(AJ4:AJ64,"ĐỊA")</f>
        <v>0</v>
      </c>
      <c r="AK74" s="140">
        <f>COUNTIF(AK4:AK64,"ĐỊA")</f>
        <v>0</v>
      </c>
      <c r="AL74" s="140">
        <f t="shared" si="8"/>
        <v>0</v>
      </c>
      <c r="AM74" s="140">
        <f t="shared" si="8"/>
        <v>0</v>
      </c>
      <c r="AN74" s="140">
        <f t="shared" si="8"/>
        <v>0</v>
      </c>
      <c r="AO74" s="140">
        <f t="shared" si="8"/>
        <v>0</v>
      </c>
      <c r="AP74" s="140">
        <f t="shared" si="8"/>
        <v>0</v>
      </c>
      <c r="AQ74" s="140">
        <f t="shared" si="8"/>
        <v>0</v>
      </c>
      <c r="AR74" s="140">
        <f t="shared" si="8"/>
        <v>0</v>
      </c>
      <c r="AS74" s="140">
        <f t="shared" si="8"/>
        <v>0</v>
      </c>
      <c r="AT74" s="140">
        <f t="shared" si="8"/>
        <v>0</v>
      </c>
      <c r="AU74" s="140"/>
      <c r="AV74" s="140">
        <f t="shared" si="8"/>
        <v>0</v>
      </c>
      <c r="AW74" s="140">
        <f t="shared" si="8"/>
        <v>0</v>
      </c>
      <c r="AX74" s="140">
        <f>COUNTIF(AX4:AX64,"ĐỊA")</f>
        <v>0</v>
      </c>
      <c r="AY74" s="79"/>
      <c r="AZ74" s="79"/>
      <c r="BA74" s="79"/>
      <c r="BB74" s="128"/>
      <c r="BJ74" s="92"/>
    </row>
    <row r="75" spans="1:62" ht="20.25" hidden="1" customHeight="1">
      <c r="A75" s="120"/>
      <c r="B75" s="139" t="s">
        <v>11</v>
      </c>
      <c r="C75" s="121"/>
      <c r="D75" s="121"/>
      <c r="E75" s="140">
        <f>COUNTIF(E4:E64,"C.NGHỆ")</f>
        <v>0</v>
      </c>
      <c r="F75" s="140">
        <f t="shared" ref="F75:AW75" si="9">COUNTIF(F4:F64,"C.NGHỆ")</f>
        <v>0</v>
      </c>
      <c r="G75" s="140">
        <f t="shared" si="9"/>
        <v>0</v>
      </c>
      <c r="H75" s="140">
        <f t="shared" si="9"/>
        <v>0</v>
      </c>
      <c r="I75" s="140">
        <f t="shared" si="9"/>
        <v>0</v>
      </c>
      <c r="J75" s="140">
        <f t="shared" si="9"/>
        <v>0</v>
      </c>
      <c r="K75" s="140">
        <f t="shared" si="9"/>
        <v>0</v>
      </c>
      <c r="L75" s="140">
        <f t="shared" si="9"/>
        <v>0</v>
      </c>
      <c r="M75" s="140">
        <f t="shared" si="9"/>
        <v>0</v>
      </c>
      <c r="N75" s="140">
        <f t="shared" si="9"/>
        <v>0</v>
      </c>
      <c r="O75" s="140"/>
      <c r="P75" s="140"/>
      <c r="Q75" s="140">
        <f t="shared" si="9"/>
        <v>0</v>
      </c>
      <c r="R75" s="140"/>
      <c r="S75" s="140">
        <f t="shared" si="9"/>
        <v>0</v>
      </c>
      <c r="T75" s="140">
        <f t="shared" si="9"/>
        <v>0</v>
      </c>
      <c r="U75" s="140">
        <f t="shared" si="9"/>
        <v>0</v>
      </c>
      <c r="V75" s="140">
        <f t="shared" si="9"/>
        <v>0</v>
      </c>
      <c r="W75" s="140">
        <f t="shared" si="9"/>
        <v>0</v>
      </c>
      <c r="X75" s="140"/>
      <c r="Y75" s="140"/>
      <c r="Z75" s="140"/>
      <c r="AA75" s="140"/>
      <c r="AB75" s="140">
        <f t="shared" si="9"/>
        <v>0</v>
      </c>
      <c r="AC75" s="140">
        <f t="shared" si="9"/>
        <v>0</v>
      </c>
      <c r="AD75" s="140">
        <f t="shared" si="9"/>
        <v>0</v>
      </c>
      <c r="AE75" s="140"/>
      <c r="AF75" s="140"/>
      <c r="AG75" s="140">
        <f>COUNTIF(AG4:AG64,"C.NGHỆ")</f>
        <v>0</v>
      </c>
      <c r="AH75" s="140"/>
      <c r="AI75" s="140">
        <f>COUNTIF(AI4:AI64,"C.NGHỆ")</f>
        <v>0</v>
      </c>
      <c r="AJ75" s="140">
        <f>COUNTIF(AJ4:AJ64,"C.NGHỆ")</f>
        <v>0</v>
      </c>
      <c r="AK75" s="140">
        <f>COUNTIF(AK4:AK64,"C.NGHỆ")</f>
        <v>0</v>
      </c>
      <c r="AL75" s="140">
        <f t="shared" si="9"/>
        <v>0</v>
      </c>
      <c r="AM75" s="140">
        <f t="shared" si="9"/>
        <v>0</v>
      </c>
      <c r="AN75" s="140">
        <f t="shared" si="9"/>
        <v>0</v>
      </c>
      <c r="AO75" s="140">
        <f t="shared" si="9"/>
        <v>0</v>
      </c>
      <c r="AP75" s="140">
        <f t="shared" si="9"/>
        <v>0</v>
      </c>
      <c r="AQ75" s="140">
        <f t="shared" si="9"/>
        <v>0</v>
      </c>
      <c r="AR75" s="140">
        <f t="shared" si="9"/>
        <v>0</v>
      </c>
      <c r="AS75" s="140">
        <f t="shared" si="9"/>
        <v>0</v>
      </c>
      <c r="AT75" s="140">
        <f t="shared" si="9"/>
        <v>0</v>
      </c>
      <c r="AU75" s="140"/>
      <c r="AV75" s="140">
        <f t="shared" si="9"/>
        <v>0</v>
      </c>
      <c r="AW75" s="140">
        <f t="shared" si="9"/>
        <v>0</v>
      </c>
      <c r="AX75" s="140">
        <f>COUNTIF(AX4:AX64,"C.NGHỆ")</f>
        <v>0</v>
      </c>
      <c r="AY75" s="79"/>
      <c r="AZ75" s="79"/>
      <c r="BA75" s="79"/>
      <c r="BB75" s="128"/>
      <c r="BJ75" s="92"/>
    </row>
    <row r="76" spans="1:62" ht="20.25" hidden="1" customHeight="1">
      <c r="A76" s="120"/>
      <c r="B76" s="139" t="s">
        <v>17</v>
      </c>
      <c r="C76" s="121"/>
      <c r="D76" s="121"/>
      <c r="E76" s="140">
        <f>COUNTIF(E4:E64,"NHẠC")</f>
        <v>0</v>
      </c>
      <c r="F76" s="140">
        <f t="shared" ref="F76:AW76" si="10">COUNTIF(F4:F64,"NHẠC")</f>
        <v>0</v>
      </c>
      <c r="G76" s="140">
        <f t="shared" si="10"/>
        <v>0</v>
      </c>
      <c r="H76" s="140">
        <f t="shared" si="10"/>
        <v>0</v>
      </c>
      <c r="I76" s="140">
        <f t="shared" si="10"/>
        <v>0</v>
      </c>
      <c r="J76" s="140">
        <f t="shared" si="10"/>
        <v>0</v>
      </c>
      <c r="K76" s="140">
        <f t="shared" si="10"/>
        <v>0</v>
      </c>
      <c r="L76" s="140">
        <f t="shared" si="10"/>
        <v>0</v>
      </c>
      <c r="M76" s="140">
        <f t="shared" si="10"/>
        <v>0</v>
      </c>
      <c r="N76" s="140">
        <f t="shared" si="10"/>
        <v>0</v>
      </c>
      <c r="O76" s="140"/>
      <c r="P76" s="140"/>
      <c r="Q76" s="140">
        <f t="shared" si="10"/>
        <v>0</v>
      </c>
      <c r="R76" s="140"/>
      <c r="S76" s="140">
        <f t="shared" si="10"/>
        <v>0</v>
      </c>
      <c r="T76" s="140">
        <f t="shared" si="10"/>
        <v>0</v>
      </c>
      <c r="U76" s="140">
        <f t="shared" si="10"/>
        <v>0</v>
      </c>
      <c r="V76" s="140">
        <f t="shared" si="10"/>
        <v>0</v>
      </c>
      <c r="W76" s="140">
        <f t="shared" si="10"/>
        <v>0</v>
      </c>
      <c r="X76" s="140"/>
      <c r="Y76" s="140"/>
      <c r="Z76" s="140"/>
      <c r="AA76" s="140"/>
      <c r="AB76" s="140">
        <f t="shared" si="10"/>
        <v>0</v>
      </c>
      <c r="AC76" s="140">
        <f t="shared" si="10"/>
        <v>0</v>
      </c>
      <c r="AD76" s="140">
        <f t="shared" si="10"/>
        <v>0</v>
      </c>
      <c r="AE76" s="140"/>
      <c r="AF76" s="140"/>
      <c r="AG76" s="140">
        <f>COUNTIF(AG4:AG64,"NHẠC")</f>
        <v>0</v>
      </c>
      <c r="AH76" s="140"/>
      <c r="AI76" s="140">
        <f>COUNTIF(AI4:AI64,"NHẠC")</f>
        <v>0</v>
      </c>
      <c r="AJ76" s="140">
        <f>COUNTIF(AJ4:AJ64,"NHẠC")</f>
        <v>0</v>
      </c>
      <c r="AK76" s="140">
        <f>COUNTIF(AK4:AK64,"NHẠC")</f>
        <v>0</v>
      </c>
      <c r="AL76" s="140">
        <f t="shared" si="10"/>
        <v>0</v>
      </c>
      <c r="AM76" s="140">
        <f t="shared" si="10"/>
        <v>0</v>
      </c>
      <c r="AN76" s="140">
        <f t="shared" si="10"/>
        <v>0</v>
      </c>
      <c r="AO76" s="140">
        <f t="shared" si="10"/>
        <v>0</v>
      </c>
      <c r="AP76" s="140">
        <f t="shared" si="10"/>
        <v>0</v>
      </c>
      <c r="AQ76" s="140">
        <f t="shared" si="10"/>
        <v>0</v>
      </c>
      <c r="AR76" s="140">
        <f t="shared" si="10"/>
        <v>0</v>
      </c>
      <c r="AS76" s="140">
        <f t="shared" si="10"/>
        <v>0</v>
      </c>
      <c r="AT76" s="140">
        <f t="shared" si="10"/>
        <v>0</v>
      </c>
      <c r="AU76" s="140"/>
      <c r="AV76" s="140">
        <f t="shared" si="10"/>
        <v>0</v>
      </c>
      <c r="AW76" s="140">
        <f t="shared" si="10"/>
        <v>0</v>
      </c>
      <c r="AX76" s="140">
        <f>COUNTIF(AX4:AX64,"NHẠC")</f>
        <v>0</v>
      </c>
      <c r="AY76" s="79"/>
      <c r="AZ76" s="79"/>
      <c r="BA76" s="79"/>
      <c r="BB76" s="128"/>
      <c r="BJ76" s="92"/>
    </row>
    <row r="77" spans="1:62" ht="20.25" hidden="1" customHeight="1">
      <c r="A77" s="120"/>
      <c r="B77" s="139" t="s">
        <v>18</v>
      </c>
      <c r="C77" s="121"/>
      <c r="D77" s="121"/>
      <c r="E77" s="140">
        <f>COUNTIF(E4:E64,"HỌA")</f>
        <v>0</v>
      </c>
      <c r="F77" s="140">
        <f t="shared" ref="F77:AW77" si="11">COUNTIF(F4:F64,"HỌA")</f>
        <v>0</v>
      </c>
      <c r="G77" s="140">
        <f t="shared" si="11"/>
        <v>0</v>
      </c>
      <c r="H77" s="140">
        <f t="shared" si="11"/>
        <v>0</v>
      </c>
      <c r="I77" s="140">
        <f t="shared" si="11"/>
        <v>0</v>
      </c>
      <c r="J77" s="140">
        <f t="shared" si="11"/>
        <v>0</v>
      </c>
      <c r="K77" s="140">
        <f t="shared" si="11"/>
        <v>0</v>
      </c>
      <c r="L77" s="140">
        <f t="shared" si="11"/>
        <v>0</v>
      </c>
      <c r="M77" s="140">
        <f t="shared" si="11"/>
        <v>0</v>
      </c>
      <c r="N77" s="140">
        <f t="shared" si="11"/>
        <v>0</v>
      </c>
      <c r="O77" s="140"/>
      <c r="P77" s="140"/>
      <c r="Q77" s="140">
        <f t="shared" si="11"/>
        <v>0</v>
      </c>
      <c r="R77" s="140"/>
      <c r="S77" s="140">
        <f t="shared" si="11"/>
        <v>0</v>
      </c>
      <c r="T77" s="140">
        <f t="shared" si="11"/>
        <v>0</v>
      </c>
      <c r="U77" s="140">
        <f t="shared" si="11"/>
        <v>0</v>
      </c>
      <c r="V77" s="140">
        <f t="shared" si="11"/>
        <v>0</v>
      </c>
      <c r="W77" s="140">
        <f t="shared" si="11"/>
        <v>0</v>
      </c>
      <c r="X77" s="140"/>
      <c r="Y77" s="140"/>
      <c r="Z77" s="140"/>
      <c r="AA77" s="140"/>
      <c r="AB77" s="140">
        <f t="shared" si="11"/>
        <v>0</v>
      </c>
      <c r="AC77" s="140">
        <f t="shared" si="11"/>
        <v>0</v>
      </c>
      <c r="AD77" s="140">
        <f t="shared" si="11"/>
        <v>0</v>
      </c>
      <c r="AE77" s="140"/>
      <c r="AF77" s="140"/>
      <c r="AG77" s="140">
        <f>COUNTIF(AG4:AG64,"HỌA")</f>
        <v>0</v>
      </c>
      <c r="AH77" s="140"/>
      <c r="AI77" s="140">
        <f>COUNTIF(AI4:AI64,"HỌA")</f>
        <v>0</v>
      </c>
      <c r="AJ77" s="140">
        <f>COUNTIF(AJ4:AJ64,"HỌA")</f>
        <v>0</v>
      </c>
      <c r="AK77" s="140">
        <f>COUNTIF(AK4:AK64,"HỌA")</f>
        <v>0</v>
      </c>
      <c r="AL77" s="140">
        <f t="shared" si="11"/>
        <v>0</v>
      </c>
      <c r="AM77" s="140">
        <f>COUNTIF(AM4:AM64,"HỌA")</f>
        <v>0</v>
      </c>
      <c r="AN77" s="140">
        <f t="shared" si="11"/>
        <v>0</v>
      </c>
      <c r="AO77" s="140">
        <f t="shared" si="11"/>
        <v>0</v>
      </c>
      <c r="AP77" s="140">
        <f t="shared" si="11"/>
        <v>0</v>
      </c>
      <c r="AQ77" s="140">
        <f t="shared" si="11"/>
        <v>0</v>
      </c>
      <c r="AR77" s="140">
        <f t="shared" si="11"/>
        <v>0</v>
      </c>
      <c r="AS77" s="140">
        <f t="shared" si="11"/>
        <v>0</v>
      </c>
      <c r="AT77" s="140">
        <f t="shared" si="11"/>
        <v>0</v>
      </c>
      <c r="AU77" s="140"/>
      <c r="AV77" s="140">
        <f t="shared" si="11"/>
        <v>0</v>
      </c>
      <c r="AW77" s="140">
        <f t="shared" si="11"/>
        <v>0</v>
      </c>
      <c r="AX77" s="140">
        <f>COUNTIF(AX4:AX64,"HỌA")</f>
        <v>0</v>
      </c>
      <c r="AY77" s="79"/>
      <c r="AZ77" s="79"/>
      <c r="BA77" s="79"/>
      <c r="BB77" s="128"/>
      <c r="BJ77" s="92"/>
    </row>
    <row r="78" spans="1:62" ht="20.25" hidden="1" customHeight="1">
      <c r="A78" s="120"/>
      <c r="B78" s="139" t="s">
        <v>22</v>
      </c>
      <c r="C78" s="121"/>
      <c r="D78" s="121"/>
      <c r="E78" s="140">
        <f>COUNTIF(E4:E64,"TD")</f>
        <v>0</v>
      </c>
      <c r="F78" s="140">
        <f t="shared" ref="F78:AW78" si="12">COUNTIF(F4:F64,"TD")</f>
        <v>0</v>
      </c>
      <c r="G78" s="140">
        <f t="shared" si="12"/>
        <v>0</v>
      </c>
      <c r="H78" s="140">
        <f t="shared" si="12"/>
        <v>0</v>
      </c>
      <c r="I78" s="140">
        <f t="shared" si="12"/>
        <v>0</v>
      </c>
      <c r="J78" s="140">
        <f t="shared" si="12"/>
        <v>0</v>
      </c>
      <c r="K78" s="140">
        <f t="shared" si="12"/>
        <v>0</v>
      </c>
      <c r="L78" s="140">
        <f t="shared" si="12"/>
        <v>0</v>
      </c>
      <c r="M78" s="140">
        <f t="shared" si="12"/>
        <v>0</v>
      </c>
      <c r="N78" s="140">
        <f t="shared" si="12"/>
        <v>0</v>
      </c>
      <c r="O78" s="140"/>
      <c r="P78" s="140"/>
      <c r="Q78" s="140">
        <f t="shared" si="12"/>
        <v>0</v>
      </c>
      <c r="R78" s="140"/>
      <c r="S78" s="140">
        <f t="shared" si="12"/>
        <v>0</v>
      </c>
      <c r="T78" s="140">
        <f t="shared" si="12"/>
        <v>0</v>
      </c>
      <c r="U78" s="140">
        <f t="shared" si="12"/>
        <v>0</v>
      </c>
      <c r="V78" s="140">
        <f t="shared" si="12"/>
        <v>0</v>
      </c>
      <c r="W78" s="140">
        <f t="shared" si="12"/>
        <v>0</v>
      </c>
      <c r="X78" s="140"/>
      <c r="Y78" s="140"/>
      <c r="Z78" s="140"/>
      <c r="AA78" s="140"/>
      <c r="AB78" s="140">
        <f t="shared" si="12"/>
        <v>0</v>
      </c>
      <c r="AC78" s="140">
        <f t="shared" si="12"/>
        <v>0</v>
      </c>
      <c r="AD78" s="140">
        <f t="shared" si="12"/>
        <v>0</v>
      </c>
      <c r="AE78" s="140"/>
      <c r="AF78" s="140"/>
      <c r="AG78" s="140">
        <f t="shared" si="12"/>
        <v>0</v>
      </c>
      <c r="AH78" s="140"/>
      <c r="AI78" s="140">
        <f t="shared" si="12"/>
        <v>0</v>
      </c>
      <c r="AJ78" s="140">
        <f t="shared" si="12"/>
        <v>0</v>
      </c>
      <c r="AK78" s="140">
        <f t="shared" si="12"/>
        <v>0</v>
      </c>
      <c r="AL78" s="140">
        <f t="shared" si="12"/>
        <v>0</v>
      </c>
      <c r="AM78" s="140">
        <f t="shared" si="12"/>
        <v>0</v>
      </c>
      <c r="AN78" s="140">
        <f t="shared" si="12"/>
        <v>0</v>
      </c>
      <c r="AO78" s="140">
        <f t="shared" si="12"/>
        <v>0</v>
      </c>
      <c r="AP78" s="140">
        <f t="shared" si="12"/>
        <v>0</v>
      </c>
      <c r="AQ78" s="140">
        <f t="shared" si="12"/>
        <v>0</v>
      </c>
      <c r="AR78" s="140">
        <f t="shared" si="12"/>
        <v>0</v>
      </c>
      <c r="AS78" s="140">
        <f t="shared" si="12"/>
        <v>0</v>
      </c>
      <c r="AT78" s="140">
        <f t="shared" si="12"/>
        <v>0</v>
      </c>
      <c r="AU78" s="140"/>
      <c r="AV78" s="140">
        <f t="shared" si="12"/>
        <v>0</v>
      </c>
      <c r="AW78" s="140">
        <f t="shared" si="12"/>
        <v>0</v>
      </c>
      <c r="AX78" s="140">
        <f>COUNTIF(AX4:AX64,"TD")</f>
        <v>0</v>
      </c>
      <c r="AY78" s="140">
        <f>COUNTIF(AY4:AY64,"GDTC")</f>
        <v>0</v>
      </c>
      <c r="AZ78" s="140">
        <f>COUNTIF(AZ4:AZ64,"GDTC")</f>
        <v>0</v>
      </c>
      <c r="BA78" s="140">
        <f>COUNTIF(BA4:BA64,"GDTC")</f>
        <v>0</v>
      </c>
      <c r="BB78" s="128"/>
      <c r="BJ78" s="92"/>
    </row>
    <row r="79" spans="1:62" ht="20.25" hidden="1" customHeight="1">
      <c r="A79" s="120"/>
      <c r="B79" s="141" t="s">
        <v>19</v>
      </c>
      <c r="C79" s="121"/>
      <c r="D79" s="121"/>
      <c r="E79" s="142">
        <f>COUNTIF(E4:E64,"PHÁP")</f>
        <v>0</v>
      </c>
      <c r="F79" s="142">
        <f t="shared" ref="F79:AW79" si="13">COUNTIF(F4:F64,"PHÁP")</f>
        <v>0</v>
      </c>
      <c r="G79" s="142">
        <f t="shared" si="13"/>
        <v>0</v>
      </c>
      <c r="H79" s="142">
        <f t="shared" si="13"/>
        <v>0</v>
      </c>
      <c r="I79" s="142">
        <f t="shared" si="13"/>
        <v>0</v>
      </c>
      <c r="J79" s="142">
        <f t="shared" si="13"/>
        <v>0</v>
      </c>
      <c r="K79" s="142">
        <f t="shared" si="13"/>
        <v>0</v>
      </c>
      <c r="L79" s="142">
        <f t="shared" si="13"/>
        <v>0</v>
      </c>
      <c r="M79" s="142">
        <f t="shared" si="13"/>
        <v>0</v>
      </c>
      <c r="N79" s="142">
        <f t="shared" si="13"/>
        <v>0</v>
      </c>
      <c r="O79" s="142"/>
      <c r="P79" s="142"/>
      <c r="Q79" s="142">
        <f t="shared" si="13"/>
        <v>0</v>
      </c>
      <c r="R79" s="142"/>
      <c r="S79" s="142">
        <f t="shared" si="13"/>
        <v>0</v>
      </c>
      <c r="T79" s="142">
        <f t="shared" si="13"/>
        <v>0</v>
      </c>
      <c r="U79" s="142">
        <f t="shared" si="13"/>
        <v>0</v>
      </c>
      <c r="V79" s="142">
        <f t="shared" si="13"/>
        <v>0</v>
      </c>
      <c r="W79" s="142">
        <f t="shared" si="13"/>
        <v>0</v>
      </c>
      <c r="X79" s="142"/>
      <c r="Y79" s="142"/>
      <c r="Z79" s="142"/>
      <c r="AA79" s="142"/>
      <c r="AB79" s="142">
        <f t="shared" si="13"/>
        <v>0</v>
      </c>
      <c r="AC79" s="142">
        <f t="shared" si="13"/>
        <v>0</v>
      </c>
      <c r="AD79" s="142">
        <f t="shared" si="13"/>
        <v>0</v>
      </c>
      <c r="AE79" s="142"/>
      <c r="AF79" s="142"/>
      <c r="AG79" s="142">
        <f>COUNTIF(AG4:AG64,"PHÁP")</f>
        <v>0</v>
      </c>
      <c r="AH79" s="142"/>
      <c r="AI79" s="142">
        <f>COUNTIF(AI4:AI64,"PHÁP")</f>
        <v>0</v>
      </c>
      <c r="AJ79" s="142">
        <f>COUNTIF(AJ4:AJ64,"PHÁP")</f>
        <v>0</v>
      </c>
      <c r="AK79" s="142">
        <f>COUNTIF(AK4:AK64,"PHÁP")</f>
        <v>0</v>
      </c>
      <c r="AL79" s="142">
        <f t="shared" si="13"/>
        <v>0</v>
      </c>
      <c r="AM79" s="142">
        <f t="shared" si="13"/>
        <v>0</v>
      </c>
      <c r="AN79" s="142">
        <f t="shared" si="13"/>
        <v>0</v>
      </c>
      <c r="AO79" s="142">
        <f t="shared" si="13"/>
        <v>0</v>
      </c>
      <c r="AP79" s="142">
        <f t="shared" si="13"/>
        <v>0</v>
      </c>
      <c r="AQ79" s="142">
        <f t="shared" si="13"/>
        <v>0</v>
      </c>
      <c r="AR79" s="142">
        <f t="shared" si="13"/>
        <v>0</v>
      </c>
      <c r="AS79" s="142">
        <f t="shared" si="13"/>
        <v>0</v>
      </c>
      <c r="AT79" s="142">
        <f t="shared" si="13"/>
        <v>0</v>
      </c>
      <c r="AU79" s="142"/>
      <c r="AV79" s="142">
        <f t="shared" si="13"/>
        <v>0</v>
      </c>
      <c r="AW79" s="142">
        <f t="shared" si="13"/>
        <v>0</v>
      </c>
      <c r="AX79" s="142">
        <f>COUNTIF(AX4:AX64,"PHÁP")</f>
        <v>0</v>
      </c>
      <c r="AY79" s="79"/>
      <c r="AZ79" s="79"/>
      <c r="BA79" s="79"/>
      <c r="BB79" s="128"/>
      <c r="BJ79" s="92"/>
    </row>
    <row r="80" spans="1:62" ht="20.25" customHeight="1">
      <c r="A80" s="120"/>
      <c r="B80" s="121"/>
      <c r="C80" s="121"/>
      <c r="D80" s="121"/>
      <c r="E80" s="122"/>
      <c r="F80" s="123"/>
      <c r="G80" s="123"/>
      <c r="H80" s="123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5"/>
      <c r="U80" s="124"/>
      <c r="V80" s="124"/>
      <c r="W80" s="124"/>
      <c r="X80" s="124"/>
      <c r="Y80" s="124"/>
      <c r="Z80" s="124"/>
      <c r="AA80" s="124"/>
      <c r="AB80" s="124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4"/>
      <c r="AN80" s="124"/>
      <c r="AO80" s="124"/>
      <c r="AP80" s="124"/>
      <c r="AQ80" s="124"/>
      <c r="AR80" s="124"/>
      <c r="AS80" s="124"/>
      <c r="AT80" s="124"/>
      <c r="AU80" s="124"/>
      <c r="AV80" s="124"/>
      <c r="AW80" s="124"/>
      <c r="AX80" s="133"/>
      <c r="AY80" s="79"/>
      <c r="AZ80" s="79"/>
      <c r="BA80" s="79"/>
      <c r="BB80" s="128"/>
      <c r="BJ80" s="92"/>
    </row>
    <row r="81" spans="1:62" ht="20.25" customHeight="1">
      <c r="A81" s="120"/>
      <c r="B81" s="121"/>
      <c r="C81" s="121"/>
      <c r="D81" s="121"/>
      <c r="E81" s="122"/>
      <c r="F81" s="123"/>
      <c r="G81" s="123"/>
      <c r="H81" s="123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5"/>
      <c r="U81" s="124"/>
      <c r="V81" s="124"/>
      <c r="W81" s="124"/>
      <c r="X81" s="124"/>
      <c r="Y81" s="124"/>
      <c r="Z81" s="124"/>
      <c r="AA81" s="124"/>
      <c r="AB81" s="124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4"/>
      <c r="AN81" s="124"/>
      <c r="AO81" s="124"/>
      <c r="AP81" s="124"/>
      <c r="AQ81" s="124"/>
      <c r="AR81" s="124"/>
      <c r="AS81" s="124"/>
      <c r="AT81" s="124"/>
      <c r="AU81" s="124"/>
      <c r="AV81" s="124"/>
      <c r="AW81" s="124"/>
      <c r="AX81" s="133"/>
      <c r="AY81" s="79"/>
      <c r="AZ81" s="79"/>
      <c r="BA81" s="79"/>
      <c r="BB81" s="128"/>
      <c r="BJ81" s="92"/>
    </row>
    <row r="82" spans="1:62" ht="15">
      <c r="I82" s="144"/>
      <c r="J82" s="144"/>
      <c r="K82" s="144"/>
      <c r="L82" s="144"/>
      <c r="M82" s="144"/>
      <c r="N82" s="144"/>
      <c r="O82" s="144"/>
      <c r="P82" s="144"/>
      <c r="Q82" s="144"/>
      <c r="R82" s="144"/>
      <c r="S82" s="144"/>
      <c r="T82" s="144"/>
      <c r="U82" s="144"/>
      <c r="V82" s="144"/>
      <c r="W82" s="144"/>
      <c r="X82" s="144"/>
      <c r="Y82" s="144"/>
      <c r="Z82" s="144"/>
      <c r="AA82" s="144"/>
      <c r="AB82" s="144"/>
      <c r="AC82" s="144"/>
      <c r="AD82" s="144"/>
      <c r="AE82" s="144"/>
      <c r="AF82" s="144"/>
      <c r="AG82" s="144"/>
      <c r="AH82" s="144"/>
      <c r="AI82" s="144"/>
      <c r="AJ82" s="144"/>
      <c r="AK82" s="144"/>
      <c r="AL82" s="144"/>
      <c r="AM82" s="144"/>
    </row>
    <row r="83" spans="1:62" ht="22.5" customHeight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</sheetData>
  <dataConsolidate/>
  <mergeCells count="46">
    <mergeCell ref="A1:BA1"/>
    <mergeCell ref="E2:N2"/>
    <mergeCell ref="Q2:AO2"/>
    <mergeCell ref="AP2:AW2"/>
    <mergeCell ref="A4:A13"/>
    <mergeCell ref="B4:B5"/>
    <mergeCell ref="C4:C5"/>
    <mergeCell ref="C6:C7"/>
    <mergeCell ref="C8:C9"/>
    <mergeCell ref="C10:C11"/>
    <mergeCell ref="C12:C13"/>
    <mergeCell ref="A14:A23"/>
    <mergeCell ref="B14:B15"/>
    <mergeCell ref="C14:C15"/>
    <mergeCell ref="C16:C17"/>
    <mergeCell ref="C18:C19"/>
    <mergeCell ref="C20:C21"/>
    <mergeCell ref="C22:C23"/>
    <mergeCell ref="A24:A33"/>
    <mergeCell ref="B24:B25"/>
    <mergeCell ref="C24:C25"/>
    <mergeCell ref="C26:C27"/>
    <mergeCell ref="C28:C29"/>
    <mergeCell ref="C30:C31"/>
    <mergeCell ref="C32:C33"/>
    <mergeCell ref="A34:A43"/>
    <mergeCell ref="B34:B35"/>
    <mergeCell ref="C34:C35"/>
    <mergeCell ref="C36:C37"/>
    <mergeCell ref="C38:C39"/>
    <mergeCell ref="C40:C41"/>
    <mergeCell ref="C42:C43"/>
    <mergeCell ref="A44:A53"/>
    <mergeCell ref="B44:B45"/>
    <mergeCell ref="C44:C45"/>
    <mergeCell ref="C46:C47"/>
    <mergeCell ref="C48:C49"/>
    <mergeCell ref="C50:C51"/>
    <mergeCell ref="C52:C53"/>
    <mergeCell ref="A54:A63"/>
    <mergeCell ref="B54:B55"/>
    <mergeCell ref="C54:C55"/>
    <mergeCell ref="C56:C57"/>
    <mergeCell ref="C58:C59"/>
    <mergeCell ref="C60:C61"/>
    <mergeCell ref="C62:C63"/>
  </mergeCells>
  <phoneticPr fontId="57" type="noConversion"/>
  <conditionalFormatting sqref="A23:C23 E23:XFD23">
    <cfRule type="duplicateValues" dxfId="92" priority="6"/>
  </conditionalFormatting>
  <conditionalFormatting sqref="A37:XFD37">
    <cfRule type="duplicateValues" dxfId="91" priority="1"/>
  </conditionalFormatting>
  <conditionalFormatting sqref="D4:D63">
    <cfRule type="expression" dxfId="90" priority="5">
      <formula>AND(ISODD(ROW(D4)), D4&lt;&gt;"", COUNTIF($D4:$AW4, D4)&gt;1)</formula>
    </cfRule>
  </conditionalFormatting>
  <conditionalFormatting sqref="D23">
    <cfRule type="duplicateValues" dxfId="89" priority="2"/>
  </conditionalFormatting>
  <conditionalFormatting sqref="D47">
    <cfRule type="duplicateValues" dxfId="88" priority="3"/>
  </conditionalFormatting>
  <conditionalFormatting sqref="D51">
    <cfRule type="duplicateValues" dxfId="87" priority="4"/>
  </conditionalFormatting>
  <conditionalFormatting sqref="E4:AW19 AG20:AW21 E20:AF23 AP22 AG22:AO23 AQ22:AW23 E24:AW37 AI38:AW39 E38:AE40 AW38:AW43 AI40 AO40:AQ42 AT40:AV42 E41:AI42 E43:AV43 E44:AW63">
    <cfRule type="expression" dxfId="86" priority="9">
      <formula>AND(ISODD(ROW(E4)), E4&lt;&gt;"", COUNTIF($D4:$AW4, E4)&gt;1)</formula>
    </cfRule>
  </conditionalFormatting>
  <conditionalFormatting sqref="E47:AW47">
    <cfRule type="duplicateValues" dxfId="85" priority="7"/>
  </conditionalFormatting>
  <conditionalFormatting sqref="E51:AW51">
    <cfRule type="duplicateValues" dxfId="84" priority="8"/>
  </conditionalFormatting>
  <dataValidations count="1">
    <dataValidation type="custom" allowBlank="1" showInputMessage="1" showErrorMessage="1" errorTitle="Lỗi khoảng trắng" error="Tên giáo viên/môn học bị thừa dấu cách ở đầu hoặc cuối! Vui lòng xóa khoảng trắng thừa." sqref="AR11:AS39 AO11:AQ21 AI10:AI49 AQ22:AQ23 W11:AE49 AO22:AO23 AP22 AJ43:AN61 G50:AI63 AF11:AH37 AT11:AU61 AF41:AH49 AO24:AQ61 AV10:AV63 AJ11:AN39 AJ62:AU63 AR43:AS61 AW4:AW63 AJ10:AU10 D4:AV9 D10:F63 W10:AH10 G10:V49">
      <formula1>D4=TRIM(D4)</formula1>
    </dataValidation>
  </dataValidations>
  <pageMargins left="0.2" right="0.2" top="0.2" bottom="0.2" header="0.2" footer="0.2"/>
  <pageSetup paperSize="9" scale="91" orientation="portrait" r:id="rId1"/>
  <rowBreaks count="1" manualBreakCount="1">
    <brk id="79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opLeftCell="B1" zoomScale="80" zoomScaleNormal="80" workbookViewId="0">
      <selection activeCell="K21" sqref="K21"/>
    </sheetView>
  </sheetViews>
  <sheetFormatPr defaultColWidth="9" defaultRowHeight="16.5"/>
  <cols>
    <col min="1" max="1" width="15.625" style="40" bestFit="1" customWidth="1"/>
    <col min="2" max="2" width="20.75" style="40" bestFit="1" customWidth="1"/>
    <col min="3" max="8" width="12.25" style="40" customWidth="1"/>
    <col min="9" max="10" width="9" style="40"/>
    <col min="11" max="11" width="15.625" style="40" bestFit="1" customWidth="1"/>
    <col min="12" max="12" width="20.75" style="40" bestFit="1" customWidth="1"/>
    <col min="13" max="13" width="11.75" style="40" customWidth="1"/>
    <col min="14" max="15" width="11.625" style="40" customWidth="1"/>
    <col min="16" max="16" width="12.25" style="40" customWidth="1"/>
    <col min="17" max="17" width="11.75" style="40" customWidth="1"/>
    <col min="18" max="18" width="11.625" style="40" customWidth="1"/>
    <col min="19" max="16384" width="9" style="40"/>
  </cols>
  <sheetData>
    <row r="1" spans="1:18">
      <c r="A1" s="221" t="s">
        <v>211</v>
      </c>
      <c r="B1" s="221"/>
      <c r="C1" s="221"/>
      <c r="D1" s="221"/>
      <c r="E1" s="221"/>
      <c r="F1" s="221"/>
      <c r="G1" s="221"/>
      <c r="H1" s="221"/>
      <c r="K1" s="221" t="s">
        <v>138</v>
      </c>
      <c r="L1" s="221"/>
      <c r="M1" s="221"/>
      <c r="N1" s="221"/>
      <c r="O1" s="221"/>
      <c r="P1" s="221"/>
      <c r="Q1" s="221"/>
      <c r="R1" s="221"/>
    </row>
    <row r="2" spans="1:18">
      <c r="A2" s="58"/>
      <c r="B2" s="41"/>
      <c r="C2" s="41"/>
      <c r="D2" s="41"/>
      <c r="E2" s="41"/>
      <c r="F2" s="41"/>
      <c r="G2" s="41"/>
      <c r="H2" s="41"/>
      <c r="K2" s="41"/>
      <c r="L2" s="41"/>
      <c r="M2" s="41"/>
      <c r="N2" s="41"/>
      <c r="O2" s="41"/>
      <c r="P2" s="41"/>
      <c r="Q2" s="41"/>
      <c r="R2" s="41"/>
    </row>
    <row r="3" spans="1:18">
      <c r="A3" s="42" t="s">
        <v>187</v>
      </c>
      <c r="B3" s="158" t="s">
        <v>234</v>
      </c>
      <c r="C3" s="59"/>
      <c r="D3" s="59"/>
      <c r="E3" s="59"/>
      <c r="F3" s="59"/>
      <c r="G3" s="59"/>
      <c r="H3" s="59"/>
      <c r="K3" s="42" t="s">
        <v>187</v>
      </c>
      <c r="L3" s="70" t="s">
        <v>197</v>
      </c>
    </row>
    <row r="4" spans="1:18">
      <c r="A4" s="60"/>
      <c r="L4" s="30"/>
    </row>
    <row r="5" spans="1:18">
      <c r="A5" s="43" t="s">
        <v>1</v>
      </c>
      <c r="B5" s="44" t="s">
        <v>32</v>
      </c>
      <c r="C5" s="45" t="s">
        <v>33</v>
      </c>
      <c r="D5" s="43" t="s">
        <v>34</v>
      </c>
      <c r="E5" s="43" t="s">
        <v>35</v>
      </c>
      <c r="F5" s="43" t="s">
        <v>36</v>
      </c>
      <c r="G5" s="43" t="s">
        <v>37</v>
      </c>
      <c r="H5" s="43" t="s">
        <v>38</v>
      </c>
      <c r="K5" s="43" t="s">
        <v>1</v>
      </c>
      <c r="L5" s="44" t="s">
        <v>32</v>
      </c>
      <c r="M5" s="45" t="s">
        <v>33</v>
      </c>
      <c r="N5" s="43" t="s">
        <v>34</v>
      </c>
      <c r="O5" s="43" t="s">
        <v>35</v>
      </c>
      <c r="P5" s="43" t="s">
        <v>36</v>
      </c>
      <c r="Q5" s="43" t="s">
        <v>37</v>
      </c>
      <c r="R5" s="43" t="s">
        <v>38</v>
      </c>
    </row>
    <row r="6" spans="1:18">
      <c r="A6" s="46">
        <v>1</v>
      </c>
      <c r="B6" s="47" t="s">
        <v>164</v>
      </c>
      <c r="C6" s="48" t="str">
        <f>_xlfn.IFNA(INDEX('TKB SÁNG'!$C$3:$AW$3,1,MATCH($B$3,'TKB SÁNG'!$C5:$AW5,0)),"-")</f>
        <v>-</v>
      </c>
      <c r="D6" s="48" t="str">
        <f>_xlfn.IFNA(INDEX('TKB SÁNG'!$C$3:$AW$3,1,MATCH($B$3,'TKB SÁNG'!$C15:$AW15,0)),"-")</f>
        <v>6A1</v>
      </c>
      <c r="E6" s="49" t="str">
        <f>_xlfn.IFNA(INDEX('TKB SÁNG'!$C$3:$AW$3,1,MATCH($B$3,'TKB SÁNG'!$C25:$AW25,0)),"-")</f>
        <v>-</v>
      </c>
      <c r="F6" s="49" t="str">
        <f>_xlfn.IFNA(INDEX('TKB SÁNG'!$C$3:$AW$3,1,MATCH($B$3,'TKB SÁNG'!$C35:$AW35,0)),"-")</f>
        <v>-</v>
      </c>
      <c r="G6" s="49" t="str">
        <f>_xlfn.IFNA(INDEX('TKB SÁNG'!$C$3:$AW$3,1,MATCH($B$3,'TKB SÁNG'!$C45:$AW45,0)),"-")</f>
        <v>-</v>
      </c>
      <c r="H6" s="49" t="str">
        <f>_xlfn.IFNA(INDEX('TKB SÁNG'!$C$3:$AW$3,1,MATCH($B$3,'TKB SÁNG'!$C55:$AW55,0)),"-")</f>
        <v>-</v>
      </c>
      <c r="K6" s="46">
        <v>1</v>
      </c>
      <c r="L6" s="47" t="s">
        <v>55</v>
      </c>
      <c r="M6" s="48" t="str">
        <f>_xlfn.IFNA(INDEX('TKB CHIỀU'!$C$3:$AW$3,1,MATCH($L$3,'TKB CHIỀU'!$C5:$AW5,0)),"-")</f>
        <v>-</v>
      </c>
      <c r="N6" s="48" t="str">
        <f>_xlfn.IFNA(INDEX('TKB CHIỀU'!$C$3:$AW$3,1,MATCH($L$3,'TKB CHIỀU'!$C15:$AW15,0)),"-")</f>
        <v>-</v>
      </c>
      <c r="O6" s="49" t="str">
        <f>_xlfn.IFNA(INDEX('TKB CHIỀU'!$C$3:$AW$3,1,MATCH($L$3,'TKB CHIỀU'!$C25:$AW25,0)),"-")</f>
        <v>-</v>
      </c>
      <c r="P6" s="49" t="str">
        <f>_xlfn.IFNA(INDEX('TKB CHIỀU'!$C$3:$AW$3,1,MATCH($L$3,'TKB CHIỀU'!$C35:$AW35,0)),"-")</f>
        <v>-</v>
      </c>
      <c r="Q6" s="49" t="str">
        <f>_xlfn.IFNA(INDEX('TKB CHIỀU'!$C$3:$AW$3,1,MATCH($L$3,'TKB CHIỀU'!$C45:$AW45,0)),"-")</f>
        <v>-</v>
      </c>
      <c r="R6" s="49" t="str">
        <f>_xlfn.IFNA(INDEX('TKB CHIỀU'!$C$3:$AW$3,1,MATCH($L$3,'TKB CHIỀU'!$C55:$AW55,0)),"-")</f>
        <v>-</v>
      </c>
    </row>
    <row r="7" spans="1:18">
      <c r="A7" s="50"/>
      <c r="B7" s="51"/>
      <c r="C7" s="52"/>
      <c r="D7" s="52"/>
      <c r="E7" s="53"/>
      <c r="F7" s="53"/>
      <c r="G7" s="53"/>
      <c r="H7" s="53"/>
      <c r="K7" s="50"/>
      <c r="L7" s="51"/>
      <c r="M7" s="52"/>
      <c r="N7" s="52"/>
      <c r="O7" s="53"/>
      <c r="P7" s="53"/>
      <c r="Q7" s="53"/>
      <c r="R7" s="53"/>
    </row>
    <row r="8" spans="1:18">
      <c r="A8" s="54">
        <v>2</v>
      </c>
      <c r="B8" s="55" t="s">
        <v>173</v>
      </c>
      <c r="C8" s="48" t="str">
        <f>_xlfn.IFNA(INDEX('TKB SÁNG'!$C$3:$AW$3,1,MATCH($B$3,'TKB SÁNG'!$C7:$AW7,0)),"-")</f>
        <v>-</v>
      </c>
      <c r="D8" s="48" t="str">
        <f>_xlfn.IFNA(INDEX('TKB SÁNG'!$C$3:$AW$3,1,MATCH($B$3,'TKB SÁNG'!$C17:$AW17,0)),"-")</f>
        <v>6A8</v>
      </c>
      <c r="E8" s="49" t="str">
        <f>_xlfn.IFNA(INDEX('TKB SÁNG'!$C$3:$AW$3,1,MATCH($B$3,'TKB SÁNG'!$C27:$AW27,0)),"-")</f>
        <v>-</v>
      </c>
      <c r="F8" s="49" t="str">
        <f>_xlfn.IFNA(INDEX('TKB SÁNG'!$C$3:$AW$3,1,MATCH($B$3,'TKB SÁNG'!$C37:$AW37,0)),"-")</f>
        <v>-</v>
      </c>
      <c r="G8" s="49" t="str">
        <f>_xlfn.IFNA(INDEX('TKB SÁNG'!$C$3:$AW$3,1,MATCH($B$3,'TKB SÁNG'!$C47:$AW47,0)),"-")</f>
        <v>6A1</v>
      </c>
      <c r="H8" s="49" t="str">
        <f>_xlfn.IFNA(INDEX('TKB SÁNG'!$C$3:$AW$3,1,MATCH($B$3,'TKB SÁNG'!$C57:$AW57,0)),"-")</f>
        <v>-</v>
      </c>
      <c r="K8" s="54">
        <v>2</v>
      </c>
      <c r="L8" s="55" t="s">
        <v>56</v>
      </c>
      <c r="M8" s="48" t="str">
        <f>_xlfn.IFNA(INDEX('TKB CHIỀU'!$C$3:$AW$3,1,MATCH($L$3,'TKB CHIỀU'!$C7:$AW7,0)),"-")</f>
        <v>-</v>
      </c>
      <c r="N8" s="48" t="str">
        <f>_xlfn.IFNA(INDEX('TKB CHIỀU'!$C$3:$AW$3,1,MATCH($L$3,'TKB CHIỀU'!$C17:$AW17,0)),"-")</f>
        <v>-</v>
      </c>
      <c r="O8" s="49" t="str">
        <f>_xlfn.IFNA(INDEX('TKB CHIỀU'!$C$3:$AW$3,1,MATCH($L$3,'TKB CHIỀU'!$C27:$AW27,0)),"-")</f>
        <v>6A11</v>
      </c>
      <c r="P8" s="49" t="str">
        <f>_xlfn.IFNA(INDEX('TKB CHIỀU'!$C$3:$AW$3,1,MATCH($L$3,'TKB CHIỀU'!$C37:$AW37,0)),"-")</f>
        <v>-</v>
      </c>
      <c r="Q8" s="49" t="str">
        <f>_xlfn.IFNA(INDEX('TKB CHIỀU'!$C$3:$AW$3,1,MATCH($L$3,'TKB CHIỀU'!$C47:$AW47,0)),"-")</f>
        <v>6A11</v>
      </c>
      <c r="R8" s="49" t="str">
        <f>_xlfn.IFNA(INDEX('TKB CHIỀU'!$C$3:$AW$3,1,MATCH($L$3,'TKB CHIỀU'!$C57:$AW57,0)),"-")</f>
        <v>-</v>
      </c>
    </row>
    <row r="9" spans="1:18">
      <c r="A9" s="50"/>
      <c r="B9" s="51"/>
      <c r="C9" s="52"/>
      <c r="D9" s="52"/>
      <c r="E9" s="53"/>
      <c r="F9" s="53"/>
      <c r="G9" s="53"/>
      <c r="H9" s="53"/>
      <c r="K9" s="50"/>
      <c r="L9" s="51"/>
      <c r="M9" s="52"/>
      <c r="N9" s="52"/>
      <c r="O9" s="53"/>
      <c r="P9" s="53"/>
      <c r="Q9" s="53"/>
      <c r="R9" s="53"/>
    </row>
    <row r="10" spans="1:18">
      <c r="A10" s="54">
        <v>3</v>
      </c>
      <c r="B10" s="55" t="s">
        <v>175</v>
      </c>
      <c r="C10" s="48" t="str">
        <f>_xlfn.IFNA(INDEX('TKB SÁNG'!$C$3:$AW$3,1,MATCH($B$3,'TKB SÁNG'!$C9:$AW9,0)),"-")</f>
        <v>-</v>
      </c>
      <c r="D10" s="48" t="str">
        <f>_xlfn.IFNA(INDEX('TKB SÁNG'!$C$3:$AW$3,1,MATCH($B$3,'TKB SÁNG'!$C19:$AW19,0)),"-")</f>
        <v>-</v>
      </c>
      <c r="E10" s="49" t="str">
        <f>_xlfn.IFNA(INDEX('TKB SÁNG'!$C$3:$AW$3,1,MATCH($B$3,'TKB SÁNG'!$C29:$AW29,0)),"-")</f>
        <v>-</v>
      </c>
      <c r="F10" s="49" t="str">
        <f>_xlfn.IFNA(INDEX('TKB SÁNG'!$C$3:$AW$3,1,MATCH($B$3,'TKB SÁNG'!$C39:$AW39,0)),"-")</f>
        <v>-</v>
      </c>
      <c r="G10" s="49" t="str">
        <f>_xlfn.IFNA(INDEX('TKB SÁNG'!$C$3:$AW$3,1,MATCH($B$3,'TKB SÁNG'!$C49:$AW49,0)),"-")</f>
        <v>6A1</v>
      </c>
      <c r="H10" s="49" t="str">
        <f>_xlfn.IFNA(INDEX('TKB SÁNG'!$C$3:$AW$3,1,MATCH($B$3,'TKB SÁNG'!$C59:$AW59,0)),"-")</f>
        <v>-</v>
      </c>
      <c r="K10" s="54">
        <v>3</v>
      </c>
      <c r="L10" s="55" t="s">
        <v>57</v>
      </c>
      <c r="M10" s="48" t="str">
        <f>_xlfn.IFNA(INDEX('TKB CHIỀU'!$C$3:$AW$3,1,MATCH($L$3,'TKB CHIỀU'!$C9:$AW9,0)),"-")</f>
        <v>-</v>
      </c>
      <c r="N10" s="48" t="str">
        <f>_xlfn.IFNA(INDEX('TKB CHIỀU'!$C$3:$AW$3,1,MATCH($L$3,'TKB CHIỀU'!$C19:$AW19,0)),"-")</f>
        <v>-</v>
      </c>
      <c r="O10" s="49" t="str">
        <f>_xlfn.IFNA(INDEX('TKB CHIỀU'!$C$3:$AW$3,1,MATCH($L$3,'TKB CHIỀU'!$C29:$AW29,0)),"-")</f>
        <v>6A2</v>
      </c>
      <c r="P10" s="49" t="str">
        <f>_xlfn.IFNA(INDEX('TKB CHIỀU'!$C$3:$AW$3,1,MATCH($L$3,'TKB CHIỀU'!$C39:$AW39,0)),"-")</f>
        <v>-</v>
      </c>
      <c r="Q10" s="49" t="str">
        <f>_xlfn.IFNA(INDEX('TKB CHIỀU'!$C$3:$AW$3,1,MATCH($L$3,'TKB CHIỀU'!$C49:$AW49,0)),"-")</f>
        <v>-</v>
      </c>
      <c r="R10" s="49" t="str">
        <f>_xlfn.IFNA(INDEX('TKB CHIỀU'!$C$3:$AW$3,1,MATCH($L$3,'TKB CHIỀU'!$C59:$AW59,0)),"-")</f>
        <v>-</v>
      </c>
    </row>
    <row r="11" spans="1:18">
      <c r="A11" s="50"/>
      <c r="B11" s="51"/>
      <c r="C11" s="52"/>
      <c r="D11" s="52"/>
      <c r="E11" s="53"/>
      <c r="F11" s="53"/>
      <c r="G11" s="53"/>
      <c r="H11" s="53"/>
      <c r="K11" s="50"/>
      <c r="L11" s="51"/>
      <c r="M11" s="52"/>
      <c r="N11" s="52"/>
      <c r="O11" s="53"/>
      <c r="P11" s="53"/>
      <c r="Q11" s="53"/>
      <c r="R11" s="53"/>
    </row>
    <row r="12" spans="1:18">
      <c r="A12" s="54">
        <v>4</v>
      </c>
      <c r="B12" s="55" t="s">
        <v>177</v>
      </c>
      <c r="C12" s="48" t="str">
        <f>_xlfn.IFNA(INDEX('TKB SÁNG'!$C$3:$AW$3,1,MATCH($B$3,'TKB SÁNG'!$C11:$AW11,0)),"-")</f>
        <v>-</v>
      </c>
      <c r="D12" s="48" t="str">
        <f>_xlfn.IFNA(INDEX('TKB SÁNG'!$C$3:$AW$3,1,MATCH($B$3,'TKB SÁNG'!$C21:$AW21,0)),"-")</f>
        <v>-</v>
      </c>
      <c r="E12" s="49" t="str">
        <f>_xlfn.IFNA(INDEX('TKB SÁNG'!$C$3:$AW$3,1,MATCH($B$3,'TKB SÁNG'!$C31:$AW31,0)),"-")</f>
        <v>-</v>
      </c>
      <c r="F12" s="49" t="str">
        <f>_xlfn.IFNA(INDEX('TKB SÁNG'!$C$3:$AW$3,1,MATCH($B$3,'TKB SÁNG'!$C41:$AW41,0)),"-")</f>
        <v>-</v>
      </c>
      <c r="G12" s="49" t="str">
        <f>_xlfn.IFNA(INDEX('TKB SÁNG'!$C$3:$AW$3,1,MATCH($B$3,'TKB SÁNG'!$C51:$AW51,0)),"-")</f>
        <v>-</v>
      </c>
      <c r="H12" s="49" t="str">
        <f>_xlfn.IFNA(INDEX('TKB SÁNG'!$C$3:$AW$3,1,MATCH($B$3,'TKB SÁNG'!$C61:$AW61,0)),"-")</f>
        <v>-</v>
      </c>
      <c r="K12" s="54">
        <v>4</v>
      </c>
      <c r="L12" s="55" t="s">
        <v>68</v>
      </c>
      <c r="M12" s="48" t="str">
        <f>_xlfn.IFNA(INDEX('TKB CHIỀU'!$C$3:$AW$3,1,MATCH($L$3,'TKB CHIỀU'!$C11:$AW11,0)),"-")</f>
        <v>-</v>
      </c>
      <c r="N12" s="48" t="str">
        <f>_xlfn.IFNA(INDEX('TKB CHIỀU'!$C$3:$AW$3,1,MATCH($L$3,'TKB CHIỀU'!$C21:$AW21,0)),"-")</f>
        <v>-</v>
      </c>
      <c r="O12" s="49" t="str">
        <f>_xlfn.IFNA(INDEX('TKB CHIỀU'!$C$3:$AW$3,1,MATCH($L$3,'TKB CHIỀU'!$C31:$AW31,0)),"-")</f>
        <v>-</v>
      </c>
      <c r="P12" s="49" t="str">
        <f>_xlfn.IFNA(INDEX('TKB CHIỀU'!$C$3:$AW$3,1,MATCH($L$3,'TKB CHIỀU'!$C41:$AW41,0)),"-")</f>
        <v>-</v>
      </c>
      <c r="Q12" s="49" t="str">
        <f>_xlfn.IFNA(INDEX('TKB CHIỀU'!$C$3:$AW$3,1,MATCH($L$3,'TKB CHIỀU'!$C51:$AW51,0)),"-")</f>
        <v>6A11</v>
      </c>
      <c r="R12" s="49" t="str">
        <f>_xlfn.IFNA(INDEX('TKB CHIỀU'!$C$3:$AW$3,1,MATCH($L$3,'TKB CHIỀU'!$C61:$AW61,0)),"-")</f>
        <v>-</v>
      </c>
    </row>
    <row r="13" spans="1:18">
      <c r="A13" s="50"/>
      <c r="B13" s="51"/>
      <c r="C13" s="52"/>
      <c r="D13" s="52"/>
      <c r="E13" s="53"/>
      <c r="F13" s="53"/>
      <c r="G13" s="53"/>
      <c r="H13" s="53"/>
      <c r="K13" s="50"/>
      <c r="L13" s="51"/>
      <c r="M13" s="52"/>
      <c r="N13" s="52"/>
      <c r="O13" s="53"/>
      <c r="P13" s="53"/>
      <c r="Q13" s="53"/>
      <c r="R13" s="53"/>
    </row>
    <row r="14" spans="1:18">
      <c r="A14" s="54">
        <v>5</v>
      </c>
      <c r="B14" s="55" t="s">
        <v>178</v>
      </c>
      <c r="C14" s="48" t="str">
        <f>_xlfn.IFNA(INDEX('TKB SÁNG'!$C$3:$AW$3,1,MATCH($B$3,'TKB SÁNG'!$C13:$AW13,0)),"-")</f>
        <v>-</v>
      </c>
      <c r="D14" s="48" t="str">
        <f>_xlfn.IFNA(INDEX('TKB SÁNG'!$C$3:$AW$3,1,MATCH($B$3,'TKB SÁNG'!$C23:$AW23,0)),"-")</f>
        <v>-</v>
      </c>
      <c r="E14" s="49" t="str">
        <f>_xlfn.IFNA(INDEX('TKB SÁNG'!$C$3:$AW$3,1,MATCH($B$3,'TKB SÁNG'!$C33:$AW33,0)),"-")</f>
        <v>-</v>
      </c>
      <c r="F14" s="49" t="str">
        <f>_xlfn.IFNA(INDEX('TKB SÁNG'!$C$3:$AW$3,1,MATCH($B$3,'TKB SÁNG'!$C43:$AW43,0)),"-")</f>
        <v>-</v>
      </c>
      <c r="G14" s="49" t="str">
        <f>_xlfn.IFNA(INDEX('TKB SÁNG'!$C$3:$AW$3,1,MATCH($B$3,'TKB SÁNG'!$C53:$AW53,0)),"-")</f>
        <v>-</v>
      </c>
      <c r="H14" s="49" t="str">
        <f>_xlfn.IFNA(INDEX('TKB SÁNG'!$C$3:$AW$3,1,MATCH($B$3,'TKB SÁNG'!$C63:$AW63,0)),"-")</f>
        <v>-</v>
      </c>
      <c r="K14" s="54">
        <v>5</v>
      </c>
      <c r="L14" s="55" t="s">
        <v>192</v>
      </c>
      <c r="M14" s="48" t="str">
        <f>_xlfn.IFNA(INDEX('TKB CHIỀU'!$C$3:$AW$3,1,MATCH($L$3,'TKB CHIỀU'!$C13:$AW13,0)),"-")</f>
        <v>-</v>
      </c>
      <c r="N14" s="48" t="str">
        <f>_xlfn.IFNA(INDEX('TKB CHIỀU'!$C$3:$AW$3,1,MATCH($L$3,'TKB CHIỀU'!$C23:$AW23,0)),"-")</f>
        <v>-</v>
      </c>
      <c r="O14" s="49" t="str">
        <f>_xlfn.IFNA(INDEX('TKB CHIỀU'!$C$3:$AW$3,1,MATCH($L$3,'TKB CHIỀU'!$C33:$AW33,0)),"-")</f>
        <v>-</v>
      </c>
      <c r="P14" s="49" t="str">
        <f>_xlfn.IFNA(INDEX('TKB CHIỀU'!$C$3:$AW$3,1,MATCH($L$3,'TKB CHIỀU'!$C43:$AW43,0)),"-")</f>
        <v>-</v>
      </c>
      <c r="Q14" s="49" t="str">
        <f>_xlfn.IFNA(INDEX('TKB CHIỀU'!$C$3:$AW$3,1,MATCH($L$3,'TKB CHIỀU'!$C53:$AW53,0)),"-")</f>
        <v>-</v>
      </c>
      <c r="R14" s="49" t="str">
        <f>_xlfn.IFNA(INDEX('TKB CHIỀU'!$C$3:$AW$3,1,MATCH($L$3,'TKB CHIỀU'!$C63:$AW63,0)),"-")</f>
        <v>-</v>
      </c>
    </row>
    <row r="15" spans="1:18" ht="17" thickBot="1">
      <c r="A15" s="56"/>
      <c r="B15" s="57"/>
      <c r="C15" s="52"/>
      <c r="D15" s="52"/>
      <c r="E15" s="53"/>
      <c r="F15" s="53"/>
      <c r="G15" s="53"/>
      <c r="H15" s="53"/>
      <c r="K15" s="56"/>
      <c r="L15" s="57"/>
      <c r="M15" s="52"/>
      <c r="N15" s="52"/>
      <c r="O15" s="53"/>
      <c r="P15" s="53"/>
      <c r="Q15" s="53"/>
      <c r="R15" s="53"/>
    </row>
    <row r="16" spans="1:18">
      <c r="K16" s="61"/>
    </row>
    <row r="17" spans="9:11">
      <c r="K17" s="61"/>
    </row>
    <row r="18" spans="9:11">
      <c r="K18" s="61"/>
    </row>
    <row r="19" spans="9:11">
      <c r="I19" s="41"/>
      <c r="K19" s="61"/>
    </row>
    <row r="20" spans="9:11">
      <c r="K20" s="61"/>
    </row>
    <row r="21" spans="9:11">
      <c r="K21" s="61"/>
    </row>
    <row r="22" spans="9:11">
      <c r="K22" s="61"/>
    </row>
    <row r="23" spans="9:11">
      <c r="K23" s="61"/>
    </row>
    <row r="24" spans="9:11">
      <c r="K24" s="61"/>
    </row>
  </sheetData>
  <sheetProtection formatCells="0"/>
  <mergeCells count="2">
    <mergeCell ref="A1:H1"/>
    <mergeCell ref="K1:R1"/>
  </mergeCells>
  <conditionalFormatting sqref="A2">
    <cfRule type="duplicateValues" dxfId="83" priority="10190" stopIfTrue="1"/>
    <cfRule type="duplicateValues" dxfId="82" priority="10189" stopIfTrue="1"/>
    <cfRule type="duplicateValues" dxfId="81" priority="10181"/>
    <cfRule type="duplicateValues" dxfId="80" priority="10180"/>
    <cfRule type="duplicateValues" dxfId="79" priority="10188" stopIfTrue="1"/>
    <cfRule type="duplicateValues" dxfId="78" priority="10187"/>
    <cfRule type="duplicateValues" dxfId="77" priority="10186"/>
    <cfRule type="expression" dxfId="76" priority="10185">
      <formula>RIGHT(A2,1)=" "</formula>
    </cfRule>
    <cfRule type="duplicateValues" dxfId="75" priority="10184"/>
    <cfRule type="duplicateValues" dxfId="74" priority="10183"/>
    <cfRule type="duplicateValues" dxfId="73" priority="10182"/>
  </conditionalFormatting>
  <conditionalFormatting sqref="A4">
    <cfRule type="duplicateValues" dxfId="72" priority="6375"/>
    <cfRule type="duplicateValues" dxfId="71" priority="6376"/>
    <cfRule type="duplicateValues" dxfId="70" priority="6377"/>
    <cfRule type="duplicateValues" dxfId="69" priority="6378"/>
    <cfRule type="duplicateValues" dxfId="68" priority="6379"/>
    <cfRule type="duplicateValues" dxfId="67" priority="6381"/>
    <cfRule type="duplicateValues" dxfId="66" priority="6382"/>
    <cfRule type="duplicateValues" dxfId="65" priority="6383" stopIfTrue="1"/>
    <cfRule type="duplicateValues" dxfId="64" priority="6384" stopIfTrue="1"/>
    <cfRule type="expression" dxfId="63" priority="6380">
      <formula>RIGHT(A4,1)=" "</formula>
    </cfRule>
    <cfRule type="duplicateValues" dxfId="62" priority="6385" stopIfTrue="1"/>
    <cfRule type="duplicateValues" dxfId="61" priority="6386" stopIfTrue="1"/>
    <cfRule type="duplicateValues" dxfId="60" priority="6387"/>
    <cfRule type="duplicateValues" dxfId="59" priority="6388"/>
  </conditionalFormatting>
  <conditionalFormatting sqref="A7">
    <cfRule type="duplicateValues" dxfId="58" priority="29660" stopIfTrue="1"/>
    <cfRule type="duplicateValues" dxfId="57" priority="29659" stopIfTrue="1"/>
  </conditionalFormatting>
  <conditionalFormatting sqref="A9">
    <cfRule type="duplicateValues" dxfId="56" priority="29661" stopIfTrue="1"/>
    <cfRule type="duplicateValues" dxfId="55" priority="29662" stopIfTrue="1"/>
  </conditionalFormatting>
  <conditionalFormatting sqref="A11">
    <cfRule type="duplicateValues" dxfId="54" priority="29663" stopIfTrue="1"/>
    <cfRule type="duplicateValues" dxfId="53" priority="29664" stopIfTrue="1"/>
  </conditionalFormatting>
  <conditionalFormatting sqref="A13">
    <cfRule type="duplicateValues" dxfId="52" priority="29666" stopIfTrue="1"/>
    <cfRule type="duplicateValues" dxfId="51" priority="29665" stopIfTrue="1"/>
  </conditionalFormatting>
  <conditionalFormatting sqref="B7">
    <cfRule type="duplicateValues" dxfId="50" priority="145" stopIfTrue="1"/>
    <cfRule type="duplicateValues" dxfId="49" priority="146" stopIfTrue="1"/>
  </conditionalFormatting>
  <conditionalFormatting sqref="B9">
    <cfRule type="duplicateValues" dxfId="48" priority="142" stopIfTrue="1"/>
    <cfRule type="duplicateValues" dxfId="47" priority="140" stopIfTrue="1"/>
  </conditionalFormatting>
  <conditionalFormatting sqref="B11">
    <cfRule type="duplicateValues" dxfId="46" priority="143" stopIfTrue="1"/>
    <cfRule type="duplicateValues" dxfId="45" priority="139" stopIfTrue="1"/>
  </conditionalFormatting>
  <conditionalFormatting sqref="B13">
    <cfRule type="duplicateValues" dxfId="44" priority="144" stopIfTrue="1"/>
    <cfRule type="duplicateValues" dxfId="43" priority="141" stopIfTrue="1"/>
  </conditionalFormatting>
  <conditionalFormatting sqref="C7">
    <cfRule type="duplicateValues" dxfId="42" priority="19325" stopIfTrue="1"/>
    <cfRule type="duplicateValues" dxfId="41" priority="19349" stopIfTrue="1"/>
  </conditionalFormatting>
  <conditionalFormatting sqref="C9 C11 C13 C15">
    <cfRule type="duplicateValues" dxfId="40" priority="77" stopIfTrue="1"/>
    <cfRule type="duplicateValues" dxfId="39" priority="76" stopIfTrue="1"/>
  </conditionalFormatting>
  <conditionalFormatting sqref="D7">
    <cfRule type="duplicateValues" dxfId="38" priority="19307" stopIfTrue="1"/>
    <cfRule type="duplicateValues" dxfId="37" priority="19308" stopIfTrue="1"/>
  </conditionalFormatting>
  <conditionalFormatting sqref="D9 D11 D13 D15">
    <cfRule type="duplicateValues" dxfId="36" priority="74" stopIfTrue="1"/>
    <cfRule type="duplicateValues" dxfId="35" priority="75" stopIfTrue="1"/>
  </conditionalFormatting>
  <conditionalFormatting sqref="K7">
    <cfRule type="duplicateValues" dxfId="34" priority="201" stopIfTrue="1"/>
    <cfRule type="duplicateValues" dxfId="33" priority="200" stopIfTrue="1"/>
  </conditionalFormatting>
  <conditionalFormatting sqref="K9">
    <cfRule type="duplicateValues" dxfId="32" priority="202" stopIfTrue="1"/>
    <cfRule type="duplicateValues" dxfId="31" priority="199" stopIfTrue="1"/>
  </conditionalFormatting>
  <conditionalFormatting sqref="K11">
    <cfRule type="duplicateValues" dxfId="30" priority="203" stopIfTrue="1"/>
    <cfRule type="duplicateValues" dxfId="29" priority="198" stopIfTrue="1"/>
  </conditionalFormatting>
  <conditionalFormatting sqref="K13">
    <cfRule type="duplicateValues" dxfId="28" priority="204" stopIfTrue="1"/>
    <cfRule type="duplicateValues" dxfId="27" priority="197" stopIfTrue="1"/>
  </conditionalFormatting>
  <conditionalFormatting sqref="K16">
    <cfRule type="duplicateValues" dxfId="26" priority="162" stopIfTrue="1"/>
    <cfRule type="duplicateValues" dxfId="25" priority="161" stopIfTrue="1"/>
  </conditionalFormatting>
  <conditionalFormatting sqref="K18">
    <cfRule type="duplicateValues" dxfId="24" priority="158" stopIfTrue="1"/>
    <cfRule type="duplicateValues" dxfId="23" priority="156" stopIfTrue="1"/>
  </conditionalFormatting>
  <conditionalFormatting sqref="K20">
    <cfRule type="duplicateValues" dxfId="22" priority="159" stopIfTrue="1"/>
    <cfRule type="duplicateValues" dxfId="21" priority="155" stopIfTrue="1"/>
  </conditionalFormatting>
  <conditionalFormatting sqref="K22">
    <cfRule type="duplicateValues" dxfId="20" priority="157" stopIfTrue="1"/>
    <cfRule type="duplicateValues" dxfId="19" priority="160" stopIfTrue="1"/>
  </conditionalFormatting>
  <conditionalFormatting sqref="L4">
    <cfRule type="expression" dxfId="18" priority="5">
      <formula>AND(ISODD(ROW(L4)), L4&lt;&gt;"", COUNTIF($D4:$AW4, L4)&gt;1)</formula>
    </cfRule>
  </conditionalFormatting>
  <conditionalFormatting sqref="L7">
    <cfRule type="duplicateValues" dxfId="17" priority="154" stopIfTrue="1"/>
    <cfRule type="duplicateValues" dxfId="16" priority="153" stopIfTrue="1"/>
  </conditionalFormatting>
  <conditionalFormatting sqref="L9">
    <cfRule type="duplicateValues" dxfId="15" priority="150" stopIfTrue="1"/>
    <cfRule type="duplicateValues" dxfId="14" priority="148" stopIfTrue="1"/>
  </conditionalFormatting>
  <conditionalFormatting sqref="L11">
    <cfRule type="duplicateValues" dxfId="13" priority="151" stopIfTrue="1"/>
    <cfRule type="duplicateValues" dxfId="12" priority="147" stopIfTrue="1"/>
  </conditionalFormatting>
  <conditionalFormatting sqref="L13">
    <cfRule type="duplicateValues" dxfId="11" priority="152" stopIfTrue="1"/>
    <cfRule type="duplicateValues" dxfId="10" priority="149" stopIfTrue="1"/>
  </conditionalFormatting>
  <conditionalFormatting sqref="M7">
    <cfRule type="duplicateValues" dxfId="9" priority="196" stopIfTrue="1"/>
    <cfRule type="duplicateValues" dxfId="8" priority="192" stopIfTrue="1"/>
  </conditionalFormatting>
  <conditionalFormatting sqref="M9 M11 M13 M15">
    <cfRule type="duplicateValues" dxfId="7" priority="73" stopIfTrue="1"/>
    <cfRule type="duplicateValues" dxfId="6" priority="72" stopIfTrue="1"/>
  </conditionalFormatting>
  <conditionalFormatting sqref="N7">
    <cfRule type="duplicateValues" dxfId="5" priority="188" stopIfTrue="1"/>
    <cfRule type="duplicateValues" dxfId="4" priority="187" stopIfTrue="1"/>
  </conditionalFormatting>
  <conditionalFormatting sqref="N9 N11 N13 N15">
    <cfRule type="duplicateValues" dxfId="3" priority="71" stopIfTrue="1"/>
    <cfRule type="duplicateValues" dxfId="2" priority="70" stopIfTrue="1"/>
  </conditionalFormatting>
  <conditionalFormatting sqref="B3">
    <cfRule type="expression" dxfId="1" priority="2">
      <formula>AND(ISODD(ROW(B3)), B3&lt;&gt;"", COUNTIF($D3:$AW3, B3)&gt;1)</formula>
    </cfRule>
  </conditionalFormatting>
  <conditionalFormatting sqref="L3">
    <cfRule type="expression" dxfId="0" priority="1">
      <formula>AND(ISODD(ROW(L3)), L3&lt;&gt;"", COUNTIF($D3:$AW3, L3)&gt;1)</formula>
    </cfRule>
  </conditionalFormatting>
  <dataValidations count="1">
    <dataValidation type="custom" allowBlank="1" showInputMessage="1" showErrorMessage="1" errorTitle="Lỗi khoảng trắng" error="Tên giáo viên/môn học bị thừa dấu cách ở đầu hoặc cuối! Vui lòng xóa khoảng trắng thừa." sqref="B3 L3:L4">
      <formula1>B3=TRIM(B3)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="60" zoomScaleNormal="60" workbookViewId="0">
      <selection activeCell="Q24" sqref="Q24"/>
    </sheetView>
  </sheetViews>
  <sheetFormatPr defaultColWidth="9" defaultRowHeight="11.5"/>
  <cols>
    <col min="1" max="1" width="11.75" style="2" customWidth="1"/>
    <col min="2" max="7" width="25.75" style="2" customWidth="1"/>
    <col min="8" max="8" width="9" style="2"/>
    <col min="9" max="14" width="9" style="2" hidden="1" customWidth="1"/>
    <col min="15" max="16384" width="9" style="2"/>
  </cols>
  <sheetData>
    <row r="1" spans="1:14" ht="20" customHeight="1">
      <c r="A1" s="31" t="s">
        <v>210</v>
      </c>
      <c r="B1" s="31"/>
      <c r="C1" s="32"/>
      <c r="D1" s="1"/>
      <c r="E1" s="1"/>
      <c r="F1" s="1"/>
      <c r="G1" s="1"/>
    </row>
    <row r="2" spans="1:14" ht="20" customHeight="1">
      <c r="A2" s="222" t="s">
        <v>257</v>
      </c>
      <c r="B2" s="222"/>
      <c r="C2" s="222"/>
      <c r="D2" s="222"/>
      <c r="E2" s="222"/>
      <c r="F2" s="222"/>
      <c r="G2" s="222"/>
    </row>
    <row r="3" spans="1:14" ht="20" customHeight="1">
      <c r="A3" s="3"/>
      <c r="B3" s="3"/>
      <c r="C3" s="3"/>
      <c r="D3" s="3"/>
      <c r="E3" s="3"/>
      <c r="F3" s="3"/>
      <c r="G3" s="3"/>
    </row>
    <row r="4" spans="1:14" ht="20" customHeight="1">
      <c r="A4" s="3"/>
      <c r="B4" s="39" t="s">
        <v>23</v>
      </c>
      <c r="C4" s="223"/>
      <c r="D4" s="223"/>
      <c r="E4" s="223"/>
      <c r="F4" s="3" t="s">
        <v>24</v>
      </c>
      <c r="G4" s="33" t="s">
        <v>189</v>
      </c>
    </row>
    <row r="5" spans="1:14" ht="20" customHeight="1"/>
    <row r="6" spans="1:14" ht="20" customHeight="1">
      <c r="A6" s="34" t="s">
        <v>25</v>
      </c>
      <c r="B6" s="35" t="s">
        <v>26</v>
      </c>
      <c r="C6" s="35" t="s">
        <v>27</v>
      </c>
      <c r="D6" s="35" t="s">
        <v>28</v>
      </c>
      <c r="E6" s="35" t="s">
        <v>29</v>
      </c>
      <c r="F6" s="35" t="s">
        <v>30</v>
      </c>
      <c r="G6" s="35" t="s">
        <v>31</v>
      </c>
    </row>
    <row r="7" spans="1:14" ht="20" customHeight="1">
      <c r="A7" s="4">
        <v>1</v>
      </c>
      <c r="B7" s="36" t="str">
        <f>HLOOKUP($G$4,'TKB SÁNG'!$D$3:$AW$63,I7,0)</f>
        <v>CHÀO CỜ</v>
      </c>
      <c r="C7" s="36" t="str">
        <f>HLOOKUP($G$4,'TKB SÁNG'!$D$3:$AW$63,J7,0)</f>
        <v>TIẾNG ANH</v>
      </c>
      <c r="D7" s="36" t="str">
        <f>HLOOKUP($G$4,'TKB SÁNG'!$D$3:$AW$63,K7,0)</f>
        <v>TIẾNG ANH</v>
      </c>
      <c r="E7" s="36" t="str">
        <f>HLOOKUP($G$4,'TKB SÁNG'!$D$3:$AW$63,L7,0)</f>
        <v>GDTC</v>
      </c>
      <c r="F7" s="36" t="str">
        <f>HLOOKUP($G$4,'TKB SÁNG'!$D$3:$AW$63,M7,0)</f>
        <v>HĐTN-HN</v>
      </c>
      <c r="G7" s="36">
        <f>HLOOKUP($G$4,'TKB SÁNG'!$D$3:$AW$63,N7,0)</f>
        <v>0</v>
      </c>
      <c r="I7" s="2">
        <v>2</v>
      </c>
      <c r="J7" s="2">
        <v>12</v>
      </c>
      <c r="K7" s="2">
        <v>22</v>
      </c>
      <c r="L7" s="2">
        <v>32</v>
      </c>
      <c r="M7" s="2">
        <v>42</v>
      </c>
      <c r="N7" s="2">
        <v>52</v>
      </c>
    </row>
    <row r="8" spans="1:14" s="38" customFormat="1" ht="20" customHeight="1">
      <c r="A8" s="5">
        <v>2</v>
      </c>
      <c r="B8" s="36" t="str">
        <f>HLOOKUP($G$4,'TKB SÁNG'!$D$3:$AW$63,I8,0)</f>
        <v>NT-HOẠ</v>
      </c>
      <c r="C8" s="36" t="str">
        <f>HLOOKUP($G$4,'TKB SÁNG'!$D$3:$AW$63,J8,0)</f>
        <v>GDTC</v>
      </c>
      <c r="D8" s="36" t="str">
        <f>HLOOKUP($G$4,'TKB SÁNG'!$D$3:$AW$63,K8,0)</f>
        <v>KHTN</v>
      </c>
      <c r="E8" s="36" t="str">
        <f>HLOOKUP($G$4,'TKB SÁNG'!$D$3:$AW$63,L8,0)</f>
        <v>LSĐL-Đ</v>
      </c>
      <c r="F8" s="36" t="str">
        <f>HLOOKUP($G$4,'TKB SÁNG'!$D$3:$AW$63,M8,0)</f>
        <v>TOÁN</v>
      </c>
      <c r="G8" s="36">
        <f>HLOOKUP($G$4,'TKB SÁNG'!$D$3:$AW$63,N8,0)</f>
        <v>0</v>
      </c>
      <c r="I8" s="38">
        <v>4</v>
      </c>
      <c r="J8" s="38">
        <v>14</v>
      </c>
      <c r="K8" s="38">
        <v>24</v>
      </c>
      <c r="L8" s="38">
        <v>34</v>
      </c>
      <c r="M8" s="38">
        <v>44</v>
      </c>
      <c r="N8" s="38">
        <v>54</v>
      </c>
    </row>
    <row r="9" spans="1:14" s="38" customFormat="1" ht="20" customHeight="1">
      <c r="A9" s="5">
        <v>3</v>
      </c>
      <c r="B9" s="36" t="str">
        <f>HLOOKUP($G$4,'TKB SÁNG'!$D$3:$AW$63,I9,0)</f>
        <v>KHTN</v>
      </c>
      <c r="C9" s="36" t="str">
        <f>HLOOKUP($G$4,'TKB SÁNG'!$D$3:$AW$63,J9,0)</f>
        <v>NGỮ VĂN</v>
      </c>
      <c r="D9" s="36" t="str">
        <f>HLOOKUP($G$4,'TKB SÁNG'!$D$3:$AW$63,K9,0)</f>
        <v>KHTN</v>
      </c>
      <c r="E9" s="36" t="str">
        <f>HLOOKUP($G$4,'TKB SÁNG'!$D$3:$AW$63,L9,0)</f>
        <v>PTTD TOÁN HỌC</v>
      </c>
      <c r="F9" s="36" t="str">
        <f>HLOOKUP($G$4,'TKB SÁNG'!$D$3:$AW$63,M9,0)</f>
        <v>TOÁN</v>
      </c>
      <c r="G9" s="36">
        <f>HLOOKUP($G$4,'TKB SÁNG'!$D$3:$AW$63,N9,0)</f>
        <v>0</v>
      </c>
      <c r="I9" s="38">
        <v>6</v>
      </c>
      <c r="J9" s="38">
        <v>16</v>
      </c>
      <c r="K9" s="38">
        <v>26</v>
      </c>
      <c r="L9" s="38">
        <v>36</v>
      </c>
      <c r="M9" s="38">
        <v>46</v>
      </c>
      <c r="N9" s="38">
        <v>56</v>
      </c>
    </row>
    <row r="10" spans="1:14" s="38" customFormat="1" ht="20" customHeight="1">
      <c r="A10" s="5">
        <v>4</v>
      </c>
      <c r="B10" s="36" t="str">
        <f>HLOOKUP($G$4,'TKB SÁNG'!$D$3:$AW$63,I10,0)</f>
        <v>LSĐL-S</v>
      </c>
      <c r="C10" s="36" t="str">
        <f>HLOOKUP($G$4,'TKB SÁNG'!$D$3:$AW$63,J10,0)</f>
        <v>NGỮ VĂN</v>
      </c>
      <c r="D10" s="36" t="str">
        <f>HLOOKUP($G$4,'TKB SÁNG'!$D$3:$AW$63,K10,0)</f>
        <v>TIN HỌC</v>
      </c>
      <c r="E10" s="36" t="str">
        <f>HLOOKUP($G$4,'TKB SÁNG'!$D$3:$AW$63,L10,0)</f>
        <v>PTTD TOÁN HỌC</v>
      </c>
      <c r="F10" s="36" t="str">
        <f>HLOOKUP($G$4,'TKB SÁNG'!$D$3:$AW$63,M10,0)</f>
        <v>NGỮ VĂN</v>
      </c>
      <c r="G10" s="36">
        <f>HLOOKUP($G$4,'TKB SÁNG'!$D$3:$AW$63,N10,0)</f>
        <v>0</v>
      </c>
      <c r="I10" s="38">
        <v>8</v>
      </c>
      <c r="J10" s="38">
        <v>18</v>
      </c>
      <c r="K10" s="38">
        <v>28</v>
      </c>
      <c r="L10" s="38">
        <v>38</v>
      </c>
      <c r="M10" s="38">
        <v>48</v>
      </c>
      <c r="N10" s="38">
        <v>58</v>
      </c>
    </row>
    <row r="11" spans="1:14" ht="20" customHeight="1">
      <c r="A11" s="4">
        <v>5</v>
      </c>
      <c r="B11" s="36">
        <f>HLOOKUP($G$4,'TKB SÁNG'!$D$3:$AW$63,I11,0)</f>
        <v>0</v>
      </c>
      <c r="C11" s="36">
        <f>HLOOKUP($G$4,'TKB SÁNG'!$D$3:$AW$63,J11,0)</f>
        <v>0</v>
      </c>
      <c r="D11" s="36">
        <f>HLOOKUP($G$4,'TKB SÁNG'!$D$3:$AW$63,K11,0)</f>
        <v>0</v>
      </c>
      <c r="E11" s="36">
        <f>HLOOKUP($G$4,'TKB SÁNG'!$D$3:$AW$63,L11,0)</f>
        <v>0</v>
      </c>
      <c r="F11" s="36">
        <f>HLOOKUP($G$4,'TKB SÁNG'!$D$3:$AW$63,M11,0)</f>
        <v>0</v>
      </c>
      <c r="G11" s="36">
        <f>HLOOKUP($G$4,'TKB SÁNG'!$D$3:$AW$63,N11,0)</f>
        <v>0</v>
      </c>
      <c r="I11" s="2">
        <v>10</v>
      </c>
      <c r="J11" s="2">
        <v>20</v>
      </c>
      <c r="K11" s="2">
        <v>30</v>
      </c>
      <c r="L11" s="2">
        <v>40</v>
      </c>
      <c r="M11" s="2">
        <v>50</v>
      </c>
      <c r="N11" s="2">
        <v>60</v>
      </c>
    </row>
    <row r="16" spans="1:14" ht="20" customHeight="1">
      <c r="A16" s="31" t="s">
        <v>210</v>
      </c>
      <c r="B16" s="31"/>
      <c r="C16" s="32"/>
      <c r="D16" s="1"/>
      <c r="E16" s="1"/>
      <c r="F16" s="1"/>
      <c r="G16" s="1"/>
    </row>
    <row r="17" spans="1:14" ht="20" customHeight="1">
      <c r="A17" s="31"/>
      <c r="B17" s="31"/>
      <c r="C17" s="32"/>
      <c r="D17" s="1"/>
      <c r="E17" s="1"/>
      <c r="F17" s="1"/>
      <c r="G17" s="1"/>
    </row>
    <row r="18" spans="1:14" ht="20" customHeight="1">
      <c r="A18" s="222" t="s">
        <v>258</v>
      </c>
      <c r="B18" s="222"/>
      <c r="C18" s="222"/>
      <c r="D18" s="222"/>
      <c r="E18" s="222"/>
      <c r="F18" s="222"/>
      <c r="G18" s="222"/>
    </row>
    <row r="19" spans="1:14" ht="20">
      <c r="A19" s="3"/>
      <c r="B19" s="3"/>
      <c r="C19" s="3"/>
      <c r="D19" s="3"/>
      <c r="E19" s="3"/>
      <c r="F19" s="3"/>
      <c r="G19" s="3"/>
    </row>
    <row r="20" spans="1:14" ht="20" customHeight="1">
      <c r="A20" s="3"/>
      <c r="B20" s="39" t="s">
        <v>23</v>
      </c>
      <c r="C20" s="31"/>
      <c r="D20" s="31"/>
      <c r="E20" s="1"/>
      <c r="F20" s="3" t="s">
        <v>24</v>
      </c>
      <c r="G20" s="33" t="s">
        <v>189</v>
      </c>
    </row>
    <row r="21" spans="1:14" ht="20" customHeight="1"/>
    <row r="22" spans="1:14" ht="20" customHeight="1">
      <c r="A22" s="34" t="s">
        <v>25</v>
      </c>
      <c r="B22" s="35" t="s">
        <v>26</v>
      </c>
      <c r="C22" s="35" t="s">
        <v>27</v>
      </c>
      <c r="D22" s="35" t="s">
        <v>28</v>
      </c>
      <c r="E22" s="35" t="s">
        <v>29</v>
      </c>
      <c r="F22" s="35" t="s">
        <v>30</v>
      </c>
      <c r="G22" s="35" t="s">
        <v>31</v>
      </c>
    </row>
    <row r="23" spans="1:14" ht="20" customHeight="1">
      <c r="A23" s="4">
        <v>1</v>
      </c>
      <c r="B23" s="37">
        <f>HLOOKUP($G$20,'TKB CHIỀU'!$D$3:$AW$63,I23,0)</f>
        <v>0</v>
      </c>
      <c r="C23" s="37">
        <f>HLOOKUP($G$20,'TKB CHIỀU'!$D$3:$AW$63,J23,0)</f>
        <v>0</v>
      </c>
      <c r="D23" s="37">
        <f>HLOOKUP($G$20,'TKB CHIỀU'!$D$3:$AW$63,K23,0)</f>
        <v>0</v>
      </c>
      <c r="E23" s="37">
        <f>HLOOKUP($G$20,'TKB CHIỀU'!$D$3:$AW$63,L23,0)</f>
        <v>0</v>
      </c>
      <c r="F23" s="37">
        <f>HLOOKUP($G$20,'TKB CHIỀU'!$D$3:$AW$63,M23,0)</f>
        <v>0</v>
      </c>
      <c r="G23" s="37">
        <f>HLOOKUP($G$20,'TKB CHIỀU'!$D$3:$AW$63,N23,0)</f>
        <v>0</v>
      </c>
      <c r="I23" s="2">
        <v>2</v>
      </c>
      <c r="J23" s="2">
        <v>12</v>
      </c>
      <c r="K23" s="2">
        <v>22</v>
      </c>
      <c r="L23" s="2">
        <v>32</v>
      </c>
      <c r="M23" s="2">
        <v>42</v>
      </c>
      <c r="N23" s="2">
        <v>52</v>
      </c>
    </row>
    <row r="24" spans="1:14" ht="20" customHeight="1">
      <c r="A24" s="4">
        <v>2</v>
      </c>
      <c r="B24" s="37" t="str">
        <f>HLOOKUP($G$20,'TKB CHIỀU'!$D$3:$AW$63,I24,0)</f>
        <v>CÔNG NGHỆ</v>
      </c>
      <c r="C24" s="37" t="str">
        <f>HLOOKUP($G$20,'TKB CHIỀU'!$D$3:$AW$63,J24,0)</f>
        <v>LSĐL-S</v>
      </c>
      <c r="D24" s="37" t="str">
        <f>HLOOKUP($G$20,'TKB CHIỀU'!$D$3:$AW$63,K24,0)</f>
        <v>NGỮ VĂN</v>
      </c>
      <c r="E24" s="37" t="str">
        <f>HLOOKUP($G$20,'TKB CHIỀU'!$D$3:$AW$63,L24,0)</f>
        <v>TIẾNG ANH</v>
      </c>
      <c r="F24" s="37" t="str">
        <f>HLOOKUP($G$20,'TKB CHIỀU'!$D$3:$AW$63,M24,0)</f>
        <v>KHTN</v>
      </c>
      <c r="G24" s="37">
        <f>HLOOKUP($G$20,'TKB CHIỀU'!$D$3:$AW$63,N24,0)</f>
        <v>0</v>
      </c>
      <c r="I24" s="2">
        <v>4</v>
      </c>
      <c r="J24" s="2">
        <v>14</v>
      </c>
      <c r="K24" s="2">
        <v>24</v>
      </c>
      <c r="L24" s="2">
        <v>34</v>
      </c>
      <c r="M24" s="2">
        <v>44</v>
      </c>
      <c r="N24" s="2">
        <v>54</v>
      </c>
    </row>
    <row r="25" spans="1:14" ht="20" customHeight="1">
      <c r="A25" s="4">
        <v>3</v>
      </c>
      <c r="B25" s="37" t="str">
        <f>HLOOKUP($G$20,'TKB CHIỀU'!$D$3:$AW$63,I25,0)</f>
        <v>TOÁN</v>
      </c>
      <c r="C25" s="37" t="str">
        <f>HLOOKUP($G$20,'TKB CHIỀU'!$D$3:$AW$63,J25,0)</f>
        <v>P.triển NL số</v>
      </c>
      <c r="D25" s="37" t="str">
        <f>HLOOKUP($G$20,'TKB CHIỀU'!$D$3:$AW$63,K25,0)</f>
        <v>GD ĐP</v>
      </c>
      <c r="E25" s="37" t="str">
        <f>HLOOKUP($G$20,'TKB CHIỀU'!$D$3:$AW$63,L25,0)</f>
        <v>NGỮ VĂN</v>
      </c>
      <c r="F25" s="37" t="str">
        <f>HLOOKUP($G$20,'TKB CHIỀU'!$D$3:$AW$63,M25,0)</f>
        <v>TOÁN</v>
      </c>
      <c r="G25" s="37">
        <f>HLOOKUP($G$20,'TKB CHIỀU'!$D$3:$AW$63,N25,0)</f>
        <v>0</v>
      </c>
      <c r="I25" s="2">
        <v>6</v>
      </c>
      <c r="J25" s="2">
        <v>16</v>
      </c>
      <c r="K25" s="2">
        <v>26</v>
      </c>
      <c r="L25" s="2">
        <v>36</v>
      </c>
      <c r="M25" s="2">
        <v>46</v>
      </c>
      <c r="N25" s="2">
        <v>56</v>
      </c>
    </row>
    <row r="26" spans="1:14" ht="20" customHeight="1">
      <c r="A26" s="4">
        <v>4</v>
      </c>
      <c r="B26" s="37" t="str">
        <f>HLOOKUP($G$20,'TKB CHIỀU'!$D$3:$AW$63,I26,0)</f>
        <v>GDCD</v>
      </c>
      <c r="C26" s="37">
        <f>HLOOKUP($G$20,'TKB CHIỀU'!$D$3:$AW$63,J26,0)</f>
        <v>0</v>
      </c>
      <c r="D26" s="37" t="str">
        <f>HLOOKUP($G$20,'TKB CHIỀU'!$D$3:$AW$63,K26,0)</f>
        <v>NT-NHẠC</v>
      </c>
      <c r="E26" s="37">
        <f>HLOOKUP($G$20,'TKB CHIỀU'!$D$3:$AW$63,L26,0)</f>
        <v>0</v>
      </c>
      <c r="F26" s="37" t="str">
        <f>HLOOKUP($G$20,'TKB CHIỀU'!$D$3:$AW$63,M26,0)</f>
        <v>SHL</v>
      </c>
      <c r="G26" s="37">
        <f>HLOOKUP($G$20,'TKB CHIỀU'!$D$3:$AW$63,N26,0)</f>
        <v>0</v>
      </c>
      <c r="I26" s="2">
        <v>8</v>
      </c>
      <c r="J26" s="2">
        <v>18</v>
      </c>
      <c r="K26" s="2">
        <v>28</v>
      </c>
      <c r="L26" s="2">
        <v>38</v>
      </c>
      <c r="M26" s="2">
        <v>48</v>
      </c>
      <c r="N26" s="2">
        <v>58</v>
      </c>
    </row>
    <row r="27" spans="1:14" s="38" customFormat="1" ht="20" customHeight="1">
      <c r="A27" s="5">
        <v>5</v>
      </c>
      <c r="B27" s="37">
        <f>HLOOKUP($G$20,'TKB CHIỀU'!$D$3:$AW$63,I27,0)</f>
        <v>0</v>
      </c>
      <c r="C27" s="37">
        <f>HLOOKUP($G$20,'TKB CHIỀU'!$D$3:$AW$63,J27,0)</f>
        <v>0</v>
      </c>
      <c r="D27" s="37">
        <f>HLOOKUP($G$20,'TKB CHIỀU'!$D$3:$AW$63,K27,0)</f>
        <v>0</v>
      </c>
      <c r="E27" s="37">
        <f>HLOOKUP($G$20,'TKB CHIỀU'!$D$3:$AW$63,L27,0)</f>
        <v>0</v>
      </c>
      <c r="F27" s="37">
        <f>HLOOKUP($G$20,'TKB CHIỀU'!$D$3:$AW$63,M27,0)</f>
        <v>0</v>
      </c>
      <c r="G27" s="37">
        <f>HLOOKUP($G$20,'TKB CHIỀU'!$D$3:$AW$63,N27,0)</f>
        <v>0</v>
      </c>
      <c r="I27" s="38">
        <v>10</v>
      </c>
      <c r="J27" s="38">
        <v>20</v>
      </c>
      <c r="K27" s="38">
        <v>30</v>
      </c>
      <c r="L27" s="38">
        <v>40</v>
      </c>
      <c r="M27" s="38">
        <v>50</v>
      </c>
      <c r="N27" s="38">
        <v>60</v>
      </c>
    </row>
  </sheetData>
  <mergeCells count="3">
    <mergeCell ref="A2:G2"/>
    <mergeCell ref="A18:G18"/>
    <mergeCell ref="C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TKB SÁNG</vt:lpstr>
      <vt:lpstr>TKB CHIỀU</vt:lpstr>
      <vt:lpstr>GV</vt:lpstr>
      <vt:lpstr>Các Lớp</vt:lpstr>
      <vt:lpstr>'TKB SÁNG'!Print_Area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Lê Thị Hương</dc:creator>
  <cp:lastModifiedBy>Dell</cp:lastModifiedBy>
  <cp:lastPrinted>2025-08-15T03:17:57Z</cp:lastPrinted>
  <dcterms:created xsi:type="dcterms:W3CDTF">2013-03-01T17:32:37Z</dcterms:created>
  <dcterms:modified xsi:type="dcterms:W3CDTF">2026-09-04T15:57:18Z</dcterms:modified>
</cp:coreProperties>
</file>